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资料和读书笔记\论文写作学习\Using High Performance Computing to Address the Challenge of Land-Use and Land-Cover Change Analysis on Big Spatial Data\IJGI\round3\"/>
    </mc:Choice>
  </mc:AlternateContent>
  <bookViews>
    <workbookView xWindow="0" yWindow="0" windowWidth="24000" windowHeight="9750"/>
  </bookViews>
  <sheets>
    <sheet name="Factor-Selecting" sheetId="1" r:id="rId1"/>
    <sheet name="Factor-Assessment" sheetId="5" r:id="rId2"/>
    <sheet name="Performance-Single" sheetId="4" r:id="rId3"/>
    <sheet name="Performance-Cluster" sheetId="6" r:id="rId4"/>
    <sheet name="Classification-Landcover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1" i="6" l="1"/>
  <c r="P8" i="6" l="1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7" i="6"/>
  <c r="O20" i="6" l="1"/>
  <c r="O18" i="6"/>
  <c r="O19" i="6"/>
  <c r="O15" i="6"/>
  <c r="O16" i="6"/>
  <c r="O17" i="6"/>
  <c r="O12" i="6"/>
  <c r="O13" i="6"/>
  <c r="O14" i="6"/>
  <c r="O11" i="6"/>
  <c r="O8" i="6"/>
  <c r="O9" i="6"/>
  <c r="O10" i="6"/>
  <c r="O7" i="6"/>
  <c r="W13" i="5" l="1"/>
  <c r="V13" i="5"/>
  <c r="U13" i="5"/>
  <c r="D19" i="4"/>
  <c r="D20" i="4"/>
  <c r="D21" i="4"/>
  <c r="D22" i="4"/>
  <c r="D23" i="4"/>
  <c r="D24" i="4"/>
  <c r="D25" i="4"/>
  <c r="F23" i="4"/>
  <c r="F19" i="4"/>
  <c r="E20" i="4"/>
  <c r="F20" i="4"/>
  <c r="G20" i="4"/>
  <c r="H20" i="4"/>
  <c r="E21" i="4"/>
  <c r="F21" i="4"/>
  <c r="G21" i="4"/>
  <c r="H21" i="4"/>
  <c r="E22" i="4"/>
  <c r="F22" i="4"/>
  <c r="G22" i="4"/>
  <c r="H22" i="4"/>
  <c r="E23" i="4"/>
  <c r="G23" i="4"/>
  <c r="H23" i="4"/>
  <c r="E24" i="4"/>
  <c r="F24" i="4"/>
  <c r="G24" i="4"/>
  <c r="H24" i="4"/>
  <c r="E25" i="4"/>
  <c r="F25" i="4"/>
  <c r="G25" i="4"/>
  <c r="H25" i="4"/>
  <c r="H19" i="4"/>
  <c r="G19" i="4"/>
  <c r="E19" i="4"/>
  <c r="G14" i="4"/>
  <c r="F14" i="4"/>
  <c r="E14" i="4"/>
  <c r="H14" i="4"/>
  <c r="D14" i="4"/>
  <c r="I13" i="4"/>
  <c r="I12" i="4"/>
  <c r="I11" i="4"/>
  <c r="I10" i="4"/>
  <c r="I9" i="4"/>
  <c r="I8" i="4"/>
  <c r="I7" i="4"/>
  <c r="I14" i="4" l="1"/>
  <c r="F479" i="5" l="1"/>
  <c r="F480" i="5"/>
  <c r="N480" i="5" s="1"/>
  <c r="F481" i="5"/>
  <c r="G481" i="5" s="1"/>
  <c r="F482" i="5"/>
  <c r="F483" i="5"/>
  <c r="N483" i="5" s="1"/>
  <c r="F484" i="5"/>
  <c r="G484" i="5" s="1"/>
  <c r="F485" i="5"/>
  <c r="G485" i="5" s="1"/>
  <c r="F486" i="5"/>
  <c r="F487" i="5"/>
  <c r="N487" i="5" s="1"/>
  <c r="F488" i="5"/>
  <c r="N488" i="5" s="1"/>
  <c r="F489" i="5"/>
  <c r="G489" i="5" s="1"/>
  <c r="F490" i="5"/>
  <c r="N490" i="5" s="1"/>
  <c r="F491" i="5"/>
  <c r="F492" i="5"/>
  <c r="N492" i="5" s="1"/>
  <c r="F493" i="5"/>
  <c r="G493" i="5" s="1"/>
  <c r="F494" i="5"/>
  <c r="G494" i="5" s="1"/>
  <c r="F495" i="5"/>
  <c r="F496" i="5"/>
  <c r="N496" i="5" s="1"/>
  <c r="F497" i="5"/>
  <c r="G497" i="5" s="1"/>
  <c r="F498" i="5"/>
  <c r="G498" i="5" s="1"/>
  <c r="F499" i="5"/>
  <c r="F500" i="5"/>
  <c r="N500" i="5" s="1"/>
  <c r="F501" i="5"/>
  <c r="N501" i="5" s="1"/>
  <c r="F502" i="5"/>
  <c r="G502" i="5" s="1"/>
  <c r="F503" i="5"/>
  <c r="F504" i="5"/>
  <c r="N504" i="5" s="1"/>
  <c r="F505" i="5"/>
  <c r="G505" i="5" s="1"/>
  <c r="F506" i="5"/>
  <c r="N506" i="5" s="1"/>
  <c r="F507" i="5"/>
  <c r="F508" i="5"/>
  <c r="N508" i="5" s="1"/>
  <c r="F509" i="5"/>
  <c r="N509" i="5" s="1"/>
  <c r="F510" i="5"/>
  <c r="G510" i="5" s="1"/>
  <c r="F511" i="5"/>
  <c r="F512" i="5"/>
  <c r="N512" i="5" s="1"/>
  <c r="F513" i="5"/>
  <c r="G513" i="5" s="1"/>
  <c r="F514" i="5"/>
  <c r="G514" i="5" s="1"/>
  <c r="F515" i="5"/>
  <c r="F516" i="5"/>
  <c r="N516" i="5" s="1"/>
  <c r="F517" i="5"/>
  <c r="G517" i="5" s="1"/>
  <c r="F518" i="5"/>
  <c r="G518" i="5" s="1"/>
  <c r="F519" i="5"/>
  <c r="F520" i="5"/>
  <c r="N520" i="5" s="1"/>
  <c r="F521" i="5"/>
  <c r="G521" i="5" s="1"/>
  <c r="F522" i="5"/>
  <c r="G522" i="5" s="1"/>
  <c r="F523" i="5"/>
  <c r="F524" i="5"/>
  <c r="N524" i="5" s="1"/>
  <c r="F525" i="5"/>
  <c r="G525" i="5" s="1"/>
  <c r="F526" i="5"/>
  <c r="G526" i="5" s="1"/>
  <c r="F527" i="5"/>
  <c r="F528" i="5"/>
  <c r="N528" i="5" s="1"/>
  <c r="F529" i="5"/>
  <c r="G529" i="5" s="1"/>
  <c r="F530" i="5"/>
  <c r="G530" i="5" s="1"/>
  <c r="F531" i="5"/>
  <c r="F532" i="5"/>
  <c r="N532" i="5" s="1"/>
  <c r="F533" i="5"/>
  <c r="G533" i="5" s="1"/>
  <c r="F534" i="5"/>
  <c r="N534" i="5" s="1"/>
  <c r="F535" i="5"/>
  <c r="F536" i="5"/>
  <c r="N536" i="5" s="1"/>
  <c r="F537" i="5"/>
  <c r="N537" i="5" s="1"/>
  <c r="F538" i="5"/>
  <c r="N538" i="5" s="1"/>
  <c r="F539" i="5"/>
  <c r="F540" i="5"/>
  <c r="N540" i="5" s="1"/>
  <c r="F541" i="5"/>
  <c r="G541" i="5" s="1"/>
  <c r="F542" i="5"/>
  <c r="G542" i="5" s="1"/>
  <c r="F543" i="5"/>
  <c r="F544" i="5"/>
  <c r="N544" i="5" s="1"/>
  <c r="F545" i="5"/>
  <c r="G545" i="5" s="1"/>
  <c r="F546" i="5"/>
  <c r="G546" i="5" s="1"/>
  <c r="F547" i="5"/>
  <c r="F548" i="5"/>
  <c r="N548" i="5" s="1"/>
  <c r="F549" i="5"/>
  <c r="G549" i="5" s="1"/>
  <c r="F550" i="5"/>
  <c r="N550" i="5" s="1"/>
  <c r="F551" i="5"/>
  <c r="N551" i="5" s="1"/>
  <c r="F552" i="5"/>
  <c r="G552" i="5" s="1"/>
  <c r="F553" i="5"/>
  <c r="F554" i="5"/>
  <c r="N554" i="5" s="1"/>
  <c r="F555" i="5"/>
  <c r="N555" i="5" s="1"/>
  <c r="F556" i="5"/>
  <c r="G556" i="5" s="1"/>
  <c r="F557" i="5"/>
  <c r="F558" i="5"/>
  <c r="N558" i="5" s="1"/>
  <c r="F559" i="5"/>
  <c r="N559" i="5" s="1"/>
  <c r="F560" i="5"/>
  <c r="G560" i="5" s="1"/>
  <c r="F561" i="5"/>
  <c r="F562" i="5"/>
  <c r="N562" i="5" s="1"/>
  <c r="F563" i="5"/>
  <c r="G563" i="5" s="1"/>
  <c r="F564" i="5"/>
  <c r="G564" i="5" s="1"/>
  <c r="F565" i="5"/>
  <c r="F566" i="5"/>
  <c r="N566" i="5" s="1"/>
  <c r="F567" i="5"/>
  <c r="G567" i="5" s="1"/>
  <c r="F568" i="5"/>
  <c r="G568" i="5" s="1"/>
  <c r="F569" i="5"/>
  <c r="F570" i="5"/>
  <c r="N570" i="5" s="1"/>
  <c r="F571" i="5"/>
  <c r="G571" i="5" s="1"/>
  <c r="F572" i="5"/>
  <c r="G572" i="5" s="1"/>
  <c r="F573" i="5"/>
  <c r="F574" i="5"/>
  <c r="N574" i="5" s="1"/>
  <c r="F575" i="5"/>
  <c r="G575" i="5" s="1"/>
  <c r="F576" i="5"/>
  <c r="F577" i="5"/>
  <c r="F578" i="5"/>
  <c r="N578" i="5" s="1"/>
  <c r="F579" i="5"/>
  <c r="N579" i="5" s="1"/>
  <c r="F580" i="5"/>
  <c r="G580" i="5" s="1"/>
  <c r="F581" i="5"/>
  <c r="F582" i="5"/>
  <c r="N582" i="5" s="1"/>
  <c r="F583" i="5"/>
  <c r="G583" i="5" s="1"/>
  <c r="F584" i="5"/>
  <c r="G584" i="5" s="1"/>
  <c r="F585" i="5"/>
  <c r="F586" i="5"/>
  <c r="N586" i="5" s="1"/>
  <c r="F587" i="5"/>
  <c r="N587" i="5" s="1"/>
  <c r="F588" i="5"/>
  <c r="G588" i="5" s="1"/>
  <c r="F589" i="5"/>
  <c r="F590" i="5"/>
  <c r="N590" i="5" s="1"/>
  <c r="F591" i="5"/>
  <c r="G591" i="5" s="1"/>
  <c r="F592" i="5"/>
  <c r="G592" i="5" s="1"/>
  <c r="F593" i="5"/>
  <c r="F594" i="5"/>
  <c r="N594" i="5" s="1"/>
  <c r="F595" i="5"/>
  <c r="G595" i="5" s="1"/>
  <c r="F50" i="5"/>
  <c r="N50" i="5" s="1"/>
  <c r="F51" i="5"/>
  <c r="G51" i="5" s="1"/>
  <c r="F52" i="5"/>
  <c r="N52" i="5" s="1"/>
  <c r="F53" i="5"/>
  <c r="N53" i="5" s="1"/>
  <c r="F54" i="5"/>
  <c r="N54" i="5" s="1"/>
  <c r="F55" i="5"/>
  <c r="N55" i="5" s="1"/>
  <c r="F56" i="5"/>
  <c r="N56" i="5" s="1"/>
  <c r="F57" i="5"/>
  <c r="F58" i="5"/>
  <c r="N58" i="5" s="1"/>
  <c r="F59" i="5"/>
  <c r="N59" i="5" s="1"/>
  <c r="F60" i="5"/>
  <c r="G60" i="5" s="1"/>
  <c r="F61" i="5"/>
  <c r="G61" i="5" s="1"/>
  <c r="F62" i="5"/>
  <c r="N62" i="5" s="1"/>
  <c r="F63" i="5"/>
  <c r="G63" i="5" s="1"/>
  <c r="F64" i="5"/>
  <c r="G64" i="5" s="1"/>
  <c r="F65" i="5"/>
  <c r="G65" i="5" s="1"/>
  <c r="F66" i="5"/>
  <c r="F67" i="5"/>
  <c r="G67" i="5" s="1"/>
  <c r="F68" i="5"/>
  <c r="N68" i="5" s="1"/>
  <c r="F69" i="5"/>
  <c r="G69" i="5" s="1"/>
  <c r="F70" i="5"/>
  <c r="N70" i="5" s="1"/>
  <c r="F71" i="5"/>
  <c r="N71" i="5" s="1"/>
  <c r="F72" i="5"/>
  <c r="N72" i="5" s="1"/>
  <c r="F73" i="5"/>
  <c r="G73" i="5" s="1"/>
  <c r="F74" i="5"/>
  <c r="N74" i="5" s="1"/>
  <c r="F75" i="5"/>
  <c r="N75" i="5" s="1"/>
  <c r="F76" i="5"/>
  <c r="N76" i="5" s="1"/>
  <c r="F77" i="5"/>
  <c r="G77" i="5" s="1"/>
  <c r="F78" i="5"/>
  <c r="N78" i="5" s="1"/>
  <c r="F79" i="5"/>
  <c r="G79" i="5" s="1"/>
  <c r="F80" i="5"/>
  <c r="N80" i="5" s="1"/>
  <c r="F81" i="5"/>
  <c r="G81" i="5" s="1"/>
  <c r="F82" i="5"/>
  <c r="N82" i="5" s="1"/>
  <c r="F83" i="5"/>
  <c r="G83" i="5" s="1"/>
  <c r="F84" i="5"/>
  <c r="N84" i="5" s="1"/>
  <c r="F85" i="5"/>
  <c r="G85" i="5" s="1"/>
  <c r="F86" i="5"/>
  <c r="N86" i="5" s="1"/>
  <c r="F87" i="5"/>
  <c r="N87" i="5" s="1"/>
  <c r="F88" i="5"/>
  <c r="N88" i="5" s="1"/>
  <c r="F89" i="5"/>
  <c r="G89" i="5" s="1"/>
  <c r="F90" i="5"/>
  <c r="N90" i="5" s="1"/>
  <c r="F91" i="5"/>
  <c r="N91" i="5" s="1"/>
  <c r="F92" i="5"/>
  <c r="G92" i="5" s="1"/>
  <c r="F93" i="5"/>
  <c r="G93" i="5" s="1"/>
  <c r="F94" i="5"/>
  <c r="N94" i="5" s="1"/>
  <c r="F95" i="5"/>
  <c r="G95" i="5" s="1"/>
  <c r="F96" i="5"/>
  <c r="N96" i="5" s="1"/>
  <c r="F97" i="5"/>
  <c r="G97" i="5" s="1"/>
  <c r="F98" i="5"/>
  <c r="N98" i="5" s="1"/>
  <c r="F99" i="5"/>
  <c r="N99" i="5" s="1"/>
  <c r="F100" i="5"/>
  <c r="G100" i="5" s="1"/>
  <c r="F101" i="5"/>
  <c r="G101" i="5" s="1"/>
  <c r="F102" i="5"/>
  <c r="N102" i="5" s="1"/>
  <c r="F103" i="5"/>
  <c r="G103" i="5" s="1"/>
  <c r="F104" i="5"/>
  <c r="G104" i="5" s="1"/>
  <c r="F105" i="5"/>
  <c r="G105" i="5" s="1"/>
  <c r="F106" i="5"/>
  <c r="N106" i="5" s="1"/>
  <c r="F107" i="5"/>
  <c r="N107" i="5" s="1"/>
  <c r="F108" i="5"/>
  <c r="N108" i="5" s="1"/>
  <c r="F109" i="5"/>
  <c r="G109" i="5" s="1"/>
  <c r="F110" i="5"/>
  <c r="F111" i="5"/>
  <c r="N111" i="5" s="1"/>
  <c r="F112" i="5"/>
  <c r="N112" i="5" s="1"/>
  <c r="F113" i="5"/>
  <c r="G113" i="5" s="1"/>
  <c r="F114" i="5"/>
  <c r="F115" i="5"/>
  <c r="N115" i="5" s="1"/>
  <c r="F116" i="5"/>
  <c r="N116" i="5" s="1"/>
  <c r="F117" i="5"/>
  <c r="N117" i="5" s="1"/>
  <c r="F118" i="5"/>
  <c r="F119" i="5"/>
  <c r="N119" i="5" s="1"/>
  <c r="F120" i="5"/>
  <c r="N120" i="5" s="1"/>
  <c r="F121" i="5"/>
  <c r="N121" i="5" s="1"/>
  <c r="F122" i="5"/>
  <c r="F123" i="5"/>
  <c r="N123" i="5" s="1"/>
  <c r="J611" i="5"/>
  <c r="F611" i="5"/>
  <c r="N611" i="5" s="1"/>
  <c r="J610" i="5"/>
  <c r="F610" i="5"/>
  <c r="J609" i="5"/>
  <c r="F609" i="5"/>
  <c r="G609" i="5" s="1"/>
  <c r="J608" i="5"/>
  <c r="F608" i="5"/>
  <c r="G608" i="5" s="1"/>
  <c r="J607" i="5"/>
  <c r="L607" i="5" s="1"/>
  <c r="F607" i="5"/>
  <c r="N607" i="5" s="1"/>
  <c r="J606" i="5"/>
  <c r="F606" i="5"/>
  <c r="N606" i="5" s="1"/>
  <c r="J605" i="5"/>
  <c r="F605" i="5"/>
  <c r="J604" i="5"/>
  <c r="L604" i="5" s="1"/>
  <c r="F604" i="5"/>
  <c r="G604" i="5" s="1"/>
  <c r="J603" i="5"/>
  <c r="F603" i="5"/>
  <c r="N603" i="5" s="1"/>
  <c r="J602" i="5"/>
  <c r="F602" i="5"/>
  <c r="N602" i="5" s="1"/>
  <c r="J601" i="5"/>
  <c r="F601" i="5"/>
  <c r="J600" i="5"/>
  <c r="L600" i="5" s="1"/>
  <c r="F600" i="5"/>
  <c r="G600" i="5" s="1"/>
  <c r="J599" i="5"/>
  <c r="F599" i="5"/>
  <c r="N599" i="5" s="1"/>
  <c r="J598" i="5"/>
  <c r="F598" i="5"/>
  <c r="N598" i="5" s="1"/>
  <c r="J597" i="5"/>
  <c r="F597" i="5"/>
  <c r="J596" i="5"/>
  <c r="L596" i="5" s="1"/>
  <c r="F596" i="5"/>
  <c r="G596" i="5" s="1"/>
  <c r="J595" i="5"/>
  <c r="J594" i="5"/>
  <c r="J593" i="5"/>
  <c r="J592" i="5"/>
  <c r="L592" i="5" s="1"/>
  <c r="J591" i="5"/>
  <c r="J590" i="5"/>
  <c r="J589" i="5"/>
  <c r="L589" i="5" s="1"/>
  <c r="J588" i="5"/>
  <c r="J587" i="5"/>
  <c r="J586" i="5"/>
  <c r="J585" i="5"/>
  <c r="L585" i="5" s="1"/>
  <c r="J584" i="5"/>
  <c r="L584" i="5" s="1"/>
  <c r="J583" i="5"/>
  <c r="J582" i="5"/>
  <c r="J581" i="5"/>
  <c r="L581" i="5" s="1"/>
  <c r="J580" i="5"/>
  <c r="J579" i="5"/>
  <c r="L579" i="5" s="1"/>
  <c r="J578" i="5"/>
  <c r="J577" i="5"/>
  <c r="J576" i="5"/>
  <c r="L576" i="5" s="1"/>
  <c r="G576" i="5"/>
  <c r="J575" i="5"/>
  <c r="J574" i="5"/>
  <c r="L574" i="5" s="1"/>
  <c r="J573" i="5"/>
  <c r="J572" i="5"/>
  <c r="J571" i="5"/>
  <c r="J570" i="5"/>
  <c r="J569" i="5"/>
  <c r="J568" i="5"/>
  <c r="L568" i="5" s="1"/>
  <c r="J567" i="5"/>
  <c r="J566" i="5"/>
  <c r="J565" i="5"/>
  <c r="L565" i="5" s="1"/>
  <c r="J564" i="5"/>
  <c r="J563" i="5"/>
  <c r="L563" i="5" s="1"/>
  <c r="J562" i="5"/>
  <c r="J561" i="5"/>
  <c r="J560" i="5"/>
  <c r="L560" i="5" s="1"/>
  <c r="J559" i="5"/>
  <c r="J558" i="5"/>
  <c r="J557" i="5"/>
  <c r="L557" i="5" s="1"/>
  <c r="J556" i="5"/>
  <c r="J555" i="5"/>
  <c r="J554" i="5"/>
  <c r="J553" i="5"/>
  <c r="J552" i="5"/>
  <c r="L552" i="5" s="1"/>
  <c r="J551" i="5"/>
  <c r="J550" i="5"/>
  <c r="L550" i="5" s="1"/>
  <c r="J549" i="5"/>
  <c r="J548" i="5"/>
  <c r="L548" i="5" s="1"/>
  <c r="J547" i="5"/>
  <c r="L547" i="5" s="1"/>
  <c r="J546" i="5"/>
  <c r="L546" i="5" s="1"/>
  <c r="J545" i="5"/>
  <c r="J544" i="5"/>
  <c r="J543" i="5"/>
  <c r="L543" i="5" s="1"/>
  <c r="J542" i="5"/>
  <c r="L542" i="5" s="1"/>
  <c r="J541" i="5"/>
  <c r="J540" i="5"/>
  <c r="J539" i="5"/>
  <c r="L539" i="5" s="1"/>
  <c r="J538" i="5"/>
  <c r="L538" i="5" s="1"/>
  <c r="J537" i="5"/>
  <c r="J536" i="5"/>
  <c r="J535" i="5"/>
  <c r="J534" i="5"/>
  <c r="L534" i="5" s="1"/>
  <c r="J533" i="5"/>
  <c r="J532" i="5"/>
  <c r="J531" i="5"/>
  <c r="J530" i="5"/>
  <c r="L530" i="5" s="1"/>
  <c r="J529" i="5"/>
  <c r="J528" i="5"/>
  <c r="J527" i="5"/>
  <c r="J526" i="5"/>
  <c r="L526" i="5" s="1"/>
  <c r="J525" i="5"/>
  <c r="J524" i="5"/>
  <c r="J523" i="5"/>
  <c r="L523" i="5" s="1"/>
  <c r="J522" i="5"/>
  <c r="J521" i="5"/>
  <c r="J520" i="5"/>
  <c r="J519" i="5"/>
  <c r="J518" i="5"/>
  <c r="L518" i="5" s="1"/>
  <c r="J517" i="5"/>
  <c r="J516" i="5"/>
  <c r="L516" i="5" s="1"/>
  <c r="J515" i="5"/>
  <c r="J514" i="5"/>
  <c r="J513" i="5"/>
  <c r="L513" i="5" s="1"/>
  <c r="J512" i="5"/>
  <c r="J511" i="5"/>
  <c r="L511" i="5" s="1"/>
  <c r="J510" i="5"/>
  <c r="L510" i="5" s="1"/>
  <c r="J509" i="5"/>
  <c r="J508" i="5"/>
  <c r="J507" i="5"/>
  <c r="L507" i="5" s="1"/>
  <c r="J506" i="5"/>
  <c r="J505" i="5"/>
  <c r="J504" i="5"/>
  <c r="J503" i="5"/>
  <c r="J502" i="5"/>
  <c r="L502" i="5" s="1"/>
  <c r="J501" i="5"/>
  <c r="J500" i="5"/>
  <c r="L500" i="5" s="1"/>
  <c r="J499" i="5"/>
  <c r="J498" i="5"/>
  <c r="J497" i="5"/>
  <c r="L497" i="5" s="1"/>
  <c r="J496" i="5"/>
  <c r="J495" i="5"/>
  <c r="J494" i="5"/>
  <c r="L494" i="5" s="1"/>
  <c r="J493" i="5"/>
  <c r="J492" i="5"/>
  <c r="L492" i="5" s="1"/>
  <c r="J491" i="5"/>
  <c r="J490" i="5"/>
  <c r="J489" i="5"/>
  <c r="L489" i="5" s="1"/>
  <c r="J488" i="5"/>
  <c r="J487" i="5"/>
  <c r="J486" i="5"/>
  <c r="J485" i="5"/>
  <c r="L485" i="5" s="1"/>
  <c r="J484" i="5"/>
  <c r="L484" i="5" s="1"/>
  <c r="J483" i="5"/>
  <c r="J482" i="5"/>
  <c r="J481" i="5"/>
  <c r="J480" i="5"/>
  <c r="J479" i="5"/>
  <c r="J478" i="5"/>
  <c r="F478" i="5"/>
  <c r="J477" i="5"/>
  <c r="F477" i="5"/>
  <c r="G477" i="5" s="1"/>
  <c r="J476" i="5"/>
  <c r="F476" i="5"/>
  <c r="N476" i="5" s="1"/>
  <c r="J475" i="5"/>
  <c r="F475" i="5"/>
  <c r="J474" i="5"/>
  <c r="F474" i="5"/>
  <c r="J473" i="5"/>
  <c r="L473" i="5" s="1"/>
  <c r="F473" i="5"/>
  <c r="G473" i="5" s="1"/>
  <c r="J472" i="5"/>
  <c r="F472" i="5"/>
  <c r="G472" i="5" s="1"/>
  <c r="J471" i="5"/>
  <c r="L471" i="5" s="1"/>
  <c r="F471" i="5"/>
  <c r="N471" i="5" s="1"/>
  <c r="J470" i="5"/>
  <c r="F470" i="5"/>
  <c r="J469" i="5"/>
  <c r="L469" i="5" s="1"/>
  <c r="F469" i="5"/>
  <c r="G469" i="5" s="1"/>
  <c r="J468" i="5"/>
  <c r="L468" i="5" s="1"/>
  <c r="F468" i="5"/>
  <c r="N468" i="5" s="1"/>
  <c r="J467" i="5"/>
  <c r="F467" i="5"/>
  <c r="N467" i="5" s="1"/>
  <c r="J466" i="5"/>
  <c r="F466" i="5"/>
  <c r="J465" i="5"/>
  <c r="F465" i="5"/>
  <c r="G465" i="5" s="1"/>
  <c r="J464" i="5"/>
  <c r="F464" i="5"/>
  <c r="G464" i="5" s="1"/>
  <c r="J463" i="5"/>
  <c r="F463" i="5"/>
  <c r="N463" i="5" s="1"/>
  <c r="J462" i="5"/>
  <c r="L462" i="5" s="1"/>
  <c r="F462" i="5"/>
  <c r="J461" i="5"/>
  <c r="F461" i="5"/>
  <c r="G461" i="5" s="1"/>
  <c r="J460" i="5"/>
  <c r="F460" i="5"/>
  <c r="G460" i="5" s="1"/>
  <c r="J459" i="5"/>
  <c r="F459" i="5"/>
  <c r="J458" i="5"/>
  <c r="F458" i="5"/>
  <c r="J457" i="5"/>
  <c r="L457" i="5" s="1"/>
  <c r="F457" i="5"/>
  <c r="G457" i="5" s="1"/>
  <c r="J456" i="5"/>
  <c r="F456" i="5"/>
  <c r="G456" i="5" s="1"/>
  <c r="J455" i="5"/>
  <c r="F455" i="5"/>
  <c r="N455" i="5" s="1"/>
  <c r="J454" i="5"/>
  <c r="F454" i="5"/>
  <c r="J453" i="5"/>
  <c r="L453" i="5" s="1"/>
  <c r="F453" i="5"/>
  <c r="G453" i="5" s="1"/>
  <c r="J452" i="5"/>
  <c r="L452" i="5" s="1"/>
  <c r="F452" i="5"/>
  <c r="G452" i="5" s="1"/>
  <c r="J451" i="5"/>
  <c r="F451" i="5"/>
  <c r="N451" i="5" s="1"/>
  <c r="J450" i="5"/>
  <c r="F450" i="5"/>
  <c r="J449" i="5"/>
  <c r="F449" i="5"/>
  <c r="G449" i="5" s="1"/>
  <c r="J448" i="5"/>
  <c r="L448" i="5" s="1"/>
  <c r="F448" i="5"/>
  <c r="G448" i="5" s="1"/>
  <c r="J447" i="5"/>
  <c r="F447" i="5"/>
  <c r="N447" i="5" s="1"/>
  <c r="J446" i="5"/>
  <c r="F446" i="5"/>
  <c r="J445" i="5"/>
  <c r="L445" i="5" s="1"/>
  <c r="F445" i="5"/>
  <c r="G445" i="5" s="1"/>
  <c r="J444" i="5"/>
  <c r="F444" i="5"/>
  <c r="N444" i="5" s="1"/>
  <c r="J443" i="5"/>
  <c r="F443" i="5"/>
  <c r="J442" i="5"/>
  <c r="F442" i="5"/>
  <c r="J441" i="5"/>
  <c r="L441" i="5" s="1"/>
  <c r="F441" i="5"/>
  <c r="G441" i="5" s="1"/>
  <c r="J440" i="5"/>
  <c r="F440" i="5"/>
  <c r="G440" i="5" s="1"/>
  <c r="J439" i="5"/>
  <c r="F439" i="5"/>
  <c r="N439" i="5" s="1"/>
  <c r="J438" i="5"/>
  <c r="F438" i="5"/>
  <c r="J437" i="5"/>
  <c r="L437" i="5" s="1"/>
  <c r="F437" i="5"/>
  <c r="G437" i="5" s="1"/>
  <c r="J436" i="5"/>
  <c r="L436" i="5" s="1"/>
  <c r="F436" i="5"/>
  <c r="G436" i="5" s="1"/>
  <c r="J435" i="5"/>
  <c r="F435" i="5"/>
  <c r="N435" i="5" s="1"/>
  <c r="J434" i="5"/>
  <c r="F434" i="5"/>
  <c r="J433" i="5"/>
  <c r="F433" i="5"/>
  <c r="G433" i="5" s="1"/>
  <c r="J432" i="5"/>
  <c r="L432" i="5" s="1"/>
  <c r="F432" i="5"/>
  <c r="N432" i="5" s="1"/>
  <c r="J431" i="5"/>
  <c r="F431" i="5"/>
  <c r="N431" i="5" s="1"/>
  <c r="J430" i="5"/>
  <c r="F430" i="5"/>
  <c r="J429" i="5"/>
  <c r="F429" i="5"/>
  <c r="G429" i="5" s="1"/>
  <c r="J428" i="5"/>
  <c r="F428" i="5"/>
  <c r="N428" i="5" s="1"/>
  <c r="J427" i="5"/>
  <c r="F427" i="5"/>
  <c r="J426" i="5"/>
  <c r="L426" i="5" s="1"/>
  <c r="F426" i="5"/>
  <c r="J425" i="5"/>
  <c r="L425" i="5" s="1"/>
  <c r="F425" i="5"/>
  <c r="G425" i="5" s="1"/>
  <c r="J424" i="5"/>
  <c r="F424" i="5"/>
  <c r="N424" i="5" s="1"/>
  <c r="J423" i="5"/>
  <c r="F423" i="5"/>
  <c r="N423" i="5" s="1"/>
  <c r="J422" i="5"/>
  <c r="F422" i="5"/>
  <c r="J421" i="5"/>
  <c r="L421" i="5" s="1"/>
  <c r="F421" i="5"/>
  <c r="G421" i="5" s="1"/>
  <c r="J420" i="5"/>
  <c r="L420" i="5" s="1"/>
  <c r="F420" i="5"/>
  <c r="G420" i="5" s="1"/>
  <c r="J419" i="5"/>
  <c r="F419" i="5"/>
  <c r="N419" i="5" s="1"/>
  <c r="J418" i="5"/>
  <c r="F418" i="5"/>
  <c r="J417" i="5"/>
  <c r="F417" i="5"/>
  <c r="G417" i="5" s="1"/>
  <c r="J416" i="5"/>
  <c r="F416" i="5"/>
  <c r="N416" i="5" s="1"/>
  <c r="J415" i="5"/>
  <c r="F415" i="5"/>
  <c r="J414" i="5"/>
  <c r="F414" i="5"/>
  <c r="J413" i="5"/>
  <c r="F413" i="5"/>
  <c r="G413" i="5" s="1"/>
  <c r="J412" i="5"/>
  <c r="F412" i="5"/>
  <c r="G412" i="5" s="1"/>
  <c r="J411" i="5"/>
  <c r="F411" i="5"/>
  <c r="J410" i="5"/>
  <c r="F410" i="5"/>
  <c r="J409" i="5"/>
  <c r="L409" i="5" s="1"/>
  <c r="F409" i="5"/>
  <c r="G409" i="5" s="1"/>
  <c r="J408" i="5"/>
  <c r="L408" i="5" s="1"/>
  <c r="F408" i="5"/>
  <c r="G408" i="5" s="1"/>
  <c r="J407" i="5"/>
  <c r="F407" i="5"/>
  <c r="N407" i="5" s="1"/>
  <c r="J406" i="5"/>
  <c r="F406" i="5"/>
  <c r="J405" i="5"/>
  <c r="F405" i="5"/>
  <c r="G405" i="5" s="1"/>
  <c r="J404" i="5"/>
  <c r="F404" i="5"/>
  <c r="N404" i="5" s="1"/>
  <c r="J403" i="5"/>
  <c r="F403" i="5"/>
  <c r="J402" i="5"/>
  <c r="F402" i="5"/>
  <c r="J401" i="5"/>
  <c r="L401" i="5" s="1"/>
  <c r="F401" i="5"/>
  <c r="G401" i="5" s="1"/>
  <c r="J400" i="5"/>
  <c r="L400" i="5" s="1"/>
  <c r="F400" i="5"/>
  <c r="N400" i="5" s="1"/>
  <c r="J399" i="5"/>
  <c r="F399" i="5"/>
  <c r="N399" i="5" s="1"/>
  <c r="J398" i="5"/>
  <c r="F398" i="5"/>
  <c r="J397" i="5"/>
  <c r="L397" i="5" s="1"/>
  <c r="F397" i="5"/>
  <c r="G397" i="5" s="1"/>
  <c r="J396" i="5"/>
  <c r="F396" i="5"/>
  <c r="N396" i="5" s="1"/>
  <c r="J395" i="5"/>
  <c r="F395" i="5"/>
  <c r="J394" i="5"/>
  <c r="F394" i="5"/>
  <c r="J393" i="5"/>
  <c r="L393" i="5" s="1"/>
  <c r="F393" i="5"/>
  <c r="G393" i="5" s="1"/>
  <c r="J392" i="5"/>
  <c r="L392" i="5" s="1"/>
  <c r="F392" i="5"/>
  <c r="N392" i="5" s="1"/>
  <c r="J391" i="5"/>
  <c r="F391" i="5"/>
  <c r="N391" i="5" s="1"/>
  <c r="J390" i="5"/>
  <c r="F390" i="5"/>
  <c r="J389" i="5"/>
  <c r="L389" i="5" s="1"/>
  <c r="F389" i="5"/>
  <c r="G389" i="5" s="1"/>
  <c r="J388" i="5"/>
  <c r="F388" i="5"/>
  <c r="N388" i="5" s="1"/>
  <c r="J387" i="5"/>
  <c r="F387" i="5"/>
  <c r="J386" i="5"/>
  <c r="F386" i="5"/>
  <c r="J385" i="5"/>
  <c r="L385" i="5" s="1"/>
  <c r="F385" i="5"/>
  <c r="G385" i="5" s="1"/>
  <c r="J384" i="5"/>
  <c r="L384" i="5" s="1"/>
  <c r="F384" i="5"/>
  <c r="G384" i="5" s="1"/>
  <c r="J383" i="5"/>
  <c r="F383" i="5"/>
  <c r="N383" i="5" s="1"/>
  <c r="J382" i="5"/>
  <c r="F382" i="5"/>
  <c r="J381" i="5"/>
  <c r="F381" i="5"/>
  <c r="G381" i="5" s="1"/>
  <c r="J380" i="5"/>
  <c r="F380" i="5"/>
  <c r="G380" i="5" s="1"/>
  <c r="J379" i="5"/>
  <c r="F379" i="5"/>
  <c r="J378" i="5"/>
  <c r="F378" i="5"/>
  <c r="J377" i="5"/>
  <c r="L377" i="5" s="1"/>
  <c r="F377" i="5"/>
  <c r="G377" i="5" s="1"/>
  <c r="J376" i="5"/>
  <c r="L376" i="5" s="1"/>
  <c r="F376" i="5"/>
  <c r="G376" i="5" s="1"/>
  <c r="J375" i="5"/>
  <c r="F375" i="5"/>
  <c r="N375" i="5" s="1"/>
  <c r="J374" i="5"/>
  <c r="F374" i="5"/>
  <c r="J373" i="5"/>
  <c r="F373" i="5"/>
  <c r="G373" i="5" s="1"/>
  <c r="J372" i="5"/>
  <c r="F372" i="5"/>
  <c r="N372" i="5" s="1"/>
  <c r="J371" i="5"/>
  <c r="F371" i="5"/>
  <c r="J370" i="5"/>
  <c r="L370" i="5" s="1"/>
  <c r="F370" i="5"/>
  <c r="J369" i="5"/>
  <c r="L369" i="5" s="1"/>
  <c r="F369" i="5"/>
  <c r="G369" i="5" s="1"/>
  <c r="J368" i="5"/>
  <c r="L368" i="5" s="1"/>
  <c r="F368" i="5"/>
  <c r="N368" i="5" s="1"/>
  <c r="J367" i="5"/>
  <c r="F367" i="5"/>
  <c r="J366" i="5"/>
  <c r="L366" i="5" s="1"/>
  <c r="F366" i="5"/>
  <c r="G366" i="5" s="1"/>
  <c r="J365" i="5"/>
  <c r="F365" i="5"/>
  <c r="N365" i="5" s="1"/>
  <c r="J364" i="5"/>
  <c r="F364" i="5"/>
  <c r="N364" i="5" s="1"/>
  <c r="J363" i="5"/>
  <c r="L363" i="5" s="1"/>
  <c r="F363" i="5"/>
  <c r="J362" i="5"/>
  <c r="F362" i="5"/>
  <c r="G362" i="5" s="1"/>
  <c r="J361" i="5"/>
  <c r="L361" i="5" s="1"/>
  <c r="F361" i="5"/>
  <c r="G361" i="5" s="1"/>
  <c r="J360" i="5"/>
  <c r="F360" i="5"/>
  <c r="N360" i="5" s="1"/>
  <c r="J359" i="5"/>
  <c r="F359" i="5"/>
  <c r="J358" i="5"/>
  <c r="F358" i="5"/>
  <c r="G358" i="5" s="1"/>
  <c r="J357" i="5"/>
  <c r="L357" i="5" s="1"/>
  <c r="F357" i="5"/>
  <c r="N357" i="5" s="1"/>
  <c r="J356" i="5"/>
  <c r="F356" i="5"/>
  <c r="N356" i="5" s="1"/>
  <c r="J355" i="5"/>
  <c r="F355" i="5"/>
  <c r="J354" i="5"/>
  <c r="F354" i="5"/>
  <c r="G354" i="5" s="1"/>
  <c r="J353" i="5"/>
  <c r="F353" i="5"/>
  <c r="N353" i="5" s="1"/>
  <c r="J352" i="5"/>
  <c r="F352" i="5"/>
  <c r="J351" i="5"/>
  <c r="F351" i="5"/>
  <c r="J350" i="5"/>
  <c r="L350" i="5" s="1"/>
  <c r="F350" i="5"/>
  <c r="G350" i="5" s="1"/>
  <c r="J349" i="5"/>
  <c r="F349" i="5"/>
  <c r="N349" i="5" s="1"/>
  <c r="J348" i="5"/>
  <c r="F348" i="5"/>
  <c r="N348" i="5" s="1"/>
  <c r="J347" i="5"/>
  <c r="F347" i="5"/>
  <c r="J346" i="5"/>
  <c r="F346" i="5"/>
  <c r="G346" i="5" s="1"/>
  <c r="J345" i="5"/>
  <c r="L345" i="5" s="1"/>
  <c r="F345" i="5"/>
  <c r="N345" i="5" s="1"/>
  <c r="J344" i="5"/>
  <c r="L344" i="5" s="1"/>
  <c r="F344" i="5"/>
  <c r="N344" i="5" s="1"/>
  <c r="J343" i="5"/>
  <c r="F343" i="5"/>
  <c r="J342" i="5"/>
  <c r="F342" i="5"/>
  <c r="G342" i="5" s="1"/>
  <c r="J341" i="5"/>
  <c r="F341" i="5"/>
  <c r="N341" i="5" s="1"/>
  <c r="J340" i="5"/>
  <c r="F340" i="5"/>
  <c r="N340" i="5" s="1"/>
  <c r="J339" i="5"/>
  <c r="L339" i="5" s="1"/>
  <c r="F339" i="5"/>
  <c r="J338" i="5"/>
  <c r="F338" i="5"/>
  <c r="G338" i="5" s="1"/>
  <c r="J337" i="5"/>
  <c r="F337" i="5"/>
  <c r="N337" i="5" s="1"/>
  <c r="J336" i="5"/>
  <c r="F336" i="5"/>
  <c r="J335" i="5"/>
  <c r="L335" i="5" s="1"/>
  <c r="F335" i="5"/>
  <c r="J334" i="5"/>
  <c r="L334" i="5" s="1"/>
  <c r="F334" i="5"/>
  <c r="G334" i="5" s="1"/>
  <c r="J333" i="5"/>
  <c r="F333" i="5"/>
  <c r="G333" i="5" s="1"/>
  <c r="J332" i="5"/>
  <c r="F332" i="5"/>
  <c r="N332" i="5" s="1"/>
  <c r="J331" i="5"/>
  <c r="F331" i="5"/>
  <c r="J330" i="5"/>
  <c r="F330" i="5"/>
  <c r="G330" i="5" s="1"/>
  <c r="J329" i="5"/>
  <c r="F329" i="5"/>
  <c r="G329" i="5" s="1"/>
  <c r="J328" i="5"/>
  <c r="F328" i="5"/>
  <c r="N328" i="5" s="1"/>
  <c r="J327" i="5"/>
  <c r="F327" i="5"/>
  <c r="J326" i="5"/>
  <c r="L326" i="5" s="1"/>
  <c r="F326" i="5"/>
  <c r="G326" i="5" s="1"/>
  <c r="J325" i="5"/>
  <c r="F325" i="5"/>
  <c r="N325" i="5" s="1"/>
  <c r="J324" i="5"/>
  <c r="F324" i="5"/>
  <c r="N324" i="5" s="1"/>
  <c r="J323" i="5"/>
  <c r="F323" i="5"/>
  <c r="J322" i="5"/>
  <c r="F322" i="5"/>
  <c r="G322" i="5" s="1"/>
  <c r="J321" i="5"/>
  <c r="L321" i="5" s="1"/>
  <c r="F321" i="5"/>
  <c r="N321" i="5" s="1"/>
  <c r="J320" i="5"/>
  <c r="F320" i="5"/>
  <c r="N320" i="5" s="1"/>
  <c r="J319" i="5"/>
  <c r="F319" i="5"/>
  <c r="J318" i="5"/>
  <c r="L318" i="5" s="1"/>
  <c r="F318" i="5"/>
  <c r="G318" i="5" s="1"/>
  <c r="J317" i="5"/>
  <c r="F317" i="5"/>
  <c r="N317" i="5" s="1"/>
  <c r="J316" i="5"/>
  <c r="F316" i="5"/>
  <c r="N316" i="5" s="1"/>
  <c r="J315" i="5"/>
  <c r="F315" i="5"/>
  <c r="J314" i="5"/>
  <c r="F314" i="5"/>
  <c r="G314" i="5" s="1"/>
  <c r="J313" i="5"/>
  <c r="F313" i="5"/>
  <c r="N313" i="5" s="1"/>
  <c r="J312" i="5"/>
  <c r="F312" i="5"/>
  <c r="N312" i="5" s="1"/>
  <c r="J311" i="5"/>
  <c r="F311" i="5"/>
  <c r="J310" i="5"/>
  <c r="L310" i="5" s="1"/>
  <c r="F310" i="5"/>
  <c r="G310" i="5" s="1"/>
  <c r="J309" i="5"/>
  <c r="F309" i="5"/>
  <c r="G309" i="5" s="1"/>
  <c r="J308" i="5"/>
  <c r="F308" i="5"/>
  <c r="N308" i="5" s="1"/>
  <c r="J307" i="5"/>
  <c r="F307" i="5"/>
  <c r="J306" i="5"/>
  <c r="F306" i="5"/>
  <c r="G306" i="5" s="1"/>
  <c r="J305" i="5"/>
  <c r="L305" i="5" s="1"/>
  <c r="F305" i="5"/>
  <c r="G305" i="5" s="1"/>
  <c r="J304" i="5"/>
  <c r="F304" i="5"/>
  <c r="J303" i="5"/>
  <c r="F303" i="5"/>
  <c r="J302" i="5"/>
  <c r="L302" i="5" s="1"/>
  <c r="F302" i="5"/>
  <c r="G302" i="5" s="1"/>
  <c r="J301" i="5"/>
  <c r="F301" i="5"/>
  <c r="G301" i="5" s="1"/>
  <c r="J300" i="5"/>
  <c r="F300" i="5"/>
  <c r="N300" i="5" s="1"/>
  <c r="J299" i="5"/>
  <c r="F299" i="5"/>
  <c r="J298" i="5"/>
  <c r="F298" i="5"/>
  <c r="G298" i="5" s="1"/>
  <c r="J297" i="5"/>
  <c r="F297" i="5"/>
  <c r="G297" i="5" s="1"/>
  <c r="J296" i="5"/>
  <c r="F296" i="5"/>
  <c r="N296" i="5" s="1"/>
  <c r="J295" i="5"/>
  <c r="F295" i="5"/>
  <c r="J294" i="5"/>
  <c r="L294" i="5" s="1"/>
  <c r="F294" i="5"/>
  <c r="G294" i="5" s="1"/>
  <c r="J293" i="5"/>
  <c r="F293" i="5"/>
  <c r="N293" i="5" s="1"/>
  <c r="J292" i="5"/>
  <c r="F292" i="5"/>
  <c r="N292" i="5" s="1"/>
  <c r="J291" i="5"/>
  <c r="F291" i="5"/>
  <c r="J290" i="5"/>
  <c r="F290" i="5"/>
  <c r="G290" i="5" s="1"/>
  <c r="J289" i="5"/>
  <c r="L289" i="5" s="1"/>
  <c r="F289" i="5"/>
  <c r="N289" i="5" s="1"/>
  <c r="J288" i="5"/>
  <c r="F288" i="5"/>
  <c r="N288" i="5" s="1"/>
  <c r="J287" i="5"/>
  <c r="L287" i="5" s="1"/>
  <c r="F287" i="5"/>
  <c r="J286" i="5"/>
  <c r="L286" i="5" s="1"/>
  <c r="F286" i="5"/>
  <c r="G286" i="5" s="1"/>
  <c r="J285" i="5"/>
  <c r="F285" i="5"/>
  <c r="N285" i="5" s="1"/>
  <c r="J284" i="5"/>
  <c r="F284" i="5"/>
  <c r="N284" i="5" s="1"/>
  <c r="J283" i="5"/>
  <c r="L283" i="5" s="1"/>
  <c r="F283" i="5"/>
  <c r="J282" i="5"/>
  <c r="F282" i="5"/>
  <c r="G282" i="5" s="1"/>
  <c r="J281" i="5"/>
  <c r="F281" i="5"/>
  <c r="N281" i="5" s="1"/>
  <c r="J280" i="5"/>
  <c r="F280" i="5"/>
  <c r="N280" i="5" s="1"/>
  <c r="J279" i="5"/>
  <c r="L279" i="5" s="1"/>
  <c r="F279" i="5"/>
  <c r="J278" i="5"/>
  <c r="L278" i="5" s="1"/>
  <c r="F278" i="5"/>
  <c r="G278" i="5" s="1"/>
  <c r="J277" i="5"/>
  <c r="F277" i="5"/>
  <c r="G277" i="5" s="1"/>
  <c r="J276" i="5"/>
  <c r="L276" i="5" s="1"/>
  <c r="F276" i="5"/>
  <c r="N276" i="5" s="1"/>
  <c r="J275" i="5"/>
  <c r="L275" i="5" s="1"/>
  <c r="F275" i="5"/>
  <c r="J274" i="5"/>
  <c r="F274" i="5"/>
  <c r="J273" i="5"/>
  <c r="F273" i="5"/>
  <c r="N273" i="5" s="1"/>
  <c r="J272" i="5"/>
  <c r="L272" i="5" s="1"/>
  <c r="F272" i="5"/>
  <c r="N272" i="5" s="1"/>
  <c r="J271" i="5"/>
  <c r="F271" i="5"/>
  <c r="N271" i="5" s="1"/>
  <c r="J270" i="5"/>
  <c r="F270" i="5"/>
  <c r="J269" i="5"/>
  <c r="L269" i="5" s="1"/>
  <c r="F269" i="5"/>
  <c r="G269" i="5" s="1"/>
  <c r="J268" i="5"/>
  <c r="F268" i="5"/>
  <c r="G268" i="5" s="1"/>
  <c r="J267" i="5"/>
  <c r="F267" i="5"/>
  <c r="N267" i="5" s="1"/>
  <c r="J266" i="5"/>
  <c r="F266" i="5"/>
  <c r="J265" i="5"/>
  <c r="F265" i="5"/>
  <c r="N265" i="5" s="1"/>
  <c r="J264" i="5"/>
  <c r="F264" i="5"/>
  <c r="N264" i="5" s="1"/>
  <c r="J263" i="5"/>
  <c r="F263" i="5"/>
  <c r="N263" i="5" s="1"/>
  <c r="J262" i="5"/>
  <c r="F262" i="5"/>
  <c r="J261" i="5"/>
  <c r="F261" i="5"/>
  <c r="N261" i="5" s="1"/>
  <c r="J260" i="5"/>
  <c r="L260" i="5" s="1"/>
  <c r="F260" i="5"/>
  <c r="G260" i="5" s="1"/>
  <c r="J259" i="5"/>
  <c r="F259" i="5"/>
  <c r="N259" i="5" s="1"/>
  <c r="J258" i="5"/>
  <c r="L258" i="5" s="1"/>
  <c r="F258" i="5"/>
  <c r="J257" i="5"/>
  <c r="F257" i="5"/>
  <c r="N257" i="5" s="1"/>
  <c r="J256" i="5"/>
  <c r="L256" i="5" s="1"/>
  <c r="F256" i="5"/>
  <c r="N256" i="5" s="1"/>
  <c r="J255" i="5"/>
  <c r="F255" i="5"/>
  <c r="N255" i="5" s="1"/>
  <c r="J254" i="5"/>
  <c r="L254" i="5" s="1"/>
  <c r="F254" i="5"/>
  <c r="J253" i="5"/>
  <c r="L253" i="5" s="1"/>
  <c r="F253" i="5"/>
  <c r="G253" i="5" s="1"/>
  <c r="J252" i="5"/>
  <c r="F252" i="5"/>
  <c r="G252" i="5" s="1"/>
  <c r="J251" i="5"/>
  <c r="F251" i="5"/>
  <c r="N251" i="5" s="1"/>
  <c r="J250" i="5"/>
  <c r="L250" i="5" s="1"/>
  <c r="F250" i="5"/>
  <c r="J249" i="5"/>
  <c r="F249" i="5"/>
  <c r="G249" i="5" s="1"/>
  <c r="J248" i="5"/>
  <c r="F248" i="5"/>
  <c r="N248" i="5" s="1"/>
  <c r="J247" i="5"/>
  <c r="F247" i="5"/>
  <c r="N247" i="5" s="1"/>
  <c r="J246" i="5"/>
  <c r="L246" i="5" s="1"/>
  <c r="F246" i="5"/>
  <c r="J245" i="5"/>
  <c r="F245" i="5"/>
  <c r="G245" i="5" s="1"/>
  <c r="J244" i="5"/>
  <c r="L244" i="5" s="1"/>
  <c r="F244" i="5"/>
  <c r="G244" i="5" s="1"/>
  <c r="J243" i="5"/>
  <c r="F243" i="5"/>
  <c r="N243" i="5" s="1"/>
  <c r="J242" i="5"/>
  <c r="F242" i="5"/>
  <c r="J241" i="5"/>
  <c r="F241" i="5"/>
  <c r="G241" i="5" s="1"/>
  <c r="J240" i="5"/>
  <c r="L240" i="5" s="1"/>
  <c r="F240" i="5"/>
  <c r="G240" i="5" s="1"/>
  <c r="J239" i="5"/>
  <c r="F239" i="5"/>
  <c r="N239" i="5" s="1"/>
  <c r="J238" i="5"/>
  <c r="F238" i="5"/>
  <c r="J237" i="5"/>
  <c r="L237" i="5" s="1"/>
  <c r="F237" i="5"/>
  <c r="G237" i="5" s="1"/>
  <c r="J236" i="5"/>
  <c r="F236" i="5"/>
  <c r="J235" i="5"/>
  <c r="L235" i="5" s="1"/>
  <c r="F235" i="5"/>
  <c r="J234" i="5"/>
  <c r="F234" i="5"/>
  <c r="J233" i="5"/>
  <c r="L233" i="5" s="1"/>
  <c r="F233" i="5"/>
  <c r="G233" i="5" s="1"/>
  <c r="J232" i="5"/>
  <c r="F232" i="5"/>
  <c r="G232" i="5" s="1"/>
  <c r="J231" i="5"/>
  <c r="L231" i="5" s="1"/>
  <c r="F231" i="5"/>
  <c r="N231" i="5" s="1"/>
  <c r="J230" i="5"/>
  <c r="L230" i="5" s="1"/>
  <c r="F230" i="5"/>
  <c r="J229" i="5"/>
  <c r="F229" i="5"/>
  <c r="G229" i="5" s="1"/>
  <c r="J228" i="5"/>
  <c r="L228" i="5" s="1"/>
  <c r="F228" i="5"/>
  <c r="G228" i="5" s="1"/>
  <c r="J227" i="5"/>
  <c r="F227" i="5"/>
  <c r="N227" i="5" s="1"/>
  <c r="J226" i="5"/>
  <c r="F226" i="5"/>
  <c r="J225" i="5"/>
  <c r="F225" i="5"/>
  <c r="G225" i="5" s="1"/>
  <c r="J224" i="5"/>
  <c r="L224" i="5" s="1"/>
  <c r="F224" i="5"/>
  <c r="G224" i="5" s="1"/>
  <c r="J223" i="5"/>
  <c r="F223" i="5"/>
  <c r="N223" i="5" s="1"/>
  <c r="J222" i="5"/>
  <c r="F222" i="5"/>
  <c r="J221" i="5"/>
  <c r="L221" i="5" s="1"/>
  <c r="F221" i="5"/>
  <c r="G221" i="5" s="1"/>
  <c r="J220" i="5"/>
  <c r="F220" i="5"/>
  <c r="J219" i="5"/>
  <c r="F219" i="5"/>
  <c r="J218" i="5"/>
  <c r="L218" i="5" s="1"/>
  <c r="F218" i="5"/>
  <c r="J217" i="5"/>
  <c r="F217" i="5"/>
  <c r="G217" i="5" s="1"/>
  <c r="J216" i="5"/>
  <c r="F216" i="5"/>
  <c r="G216" i="5" s="1"/>
  <c r="J215" i="5"/>
  <c r="F215" i="5"/>
  <c r="N215" i="5" s="1"/>
  <c r="J214" i="5"/>
  <c r="F214" i="5"/>
  <c r="J213" i="5"/>
  <c r="F213" i="5"/>
  <c r="G213" i="5" s="1"/>
  <c r="J212" i="5"/>
  <c r="L212" i="5" s="1"/>
  <c r="F212" i="5"/>
  <c r="J211" i="5"/>
  <c r="F211" i="5"/>
  <c r="J210" i="5"/>
  <c r="F210" i="5"/>
  <c r="J209" i="5"/>
  <c r="F209" i="5"/>
  <c r="J208" i="5"/>
  <c r="L208" i="5" s="1"/>
  <c r="F208" i="5"/>
  <c r="J207" i="5"/>
  <c r="F207" i="5"/>
  <c r="J206" i="5"/>
  <c r="F206" i="5"/>
  <c r="J205" i="5"/>
  <c r="L205" i="5" s="1"/>
  <c r="F205" i="5"/>
  <c r="G205" i="5" s="1"/>
  <c r="J204" i="5"/>
  <c r="F204" i="5"/>
  <c r="G204" i="5" s="1"/>
  <c r="J203" i="5"/>
  <c r="F203" i="5"/>
  <c r="N203" i="5" s="1"/>
  <c r="J202" i="5"/>
  <c r="F202" i="5"/>
  <c r="J201" i="5"/>
  <c r="F201" i="5"/>
  <c r="G201" i="5" s="1"/>
  <c r="J200" i="5"/>
  <c r="F200" i="5"/>
  <c r="J199" i="5"/>
  <c r="L199" i="5" s="1"/>
  <c r="F199" i="5"/>
  <c r="J198" i="5"/>
  <c r="L198" i="5" s="1"/>
  <c r="F198" i="5"/>
  <c r="J197" i="5"/>
  <c r="F197" i="5"/>
  <c r="N197" i="5" s="1"/>
  <c r="J196" i="5"/>
  <c r="L196" i="5" s="1"/>
  <c r="F196" i="5"/>
  <c r="G196" i="5" s="1"/>
  <c r="J195" i="5"/>
  <c r="F195" i="5"/>
  <c r="N195" i="5" s="1"/>
  <c r="J194" i="5"/>
  <c r="L194" i="5" s="1"/>
  <c r="F194" i="5"/>
  <c r="J193" i="5"/>
  <c r="F193" i="5"/>
  <c r="G193" i="5" s="1"/>
  <c r="J192" i="5"/>
  <c r="L192" i="5" s="1"/>
  <c r="F192" i="5"/>
  <c r="G192" i="5" s="1"/>
  <c r="J191" i="5"/>
  <c r="L191" i="5" s="1"/>
  <c r="F191" i="5"/>
  <c r="N191" i="5" s="1"/>
  <c r="J190" i="5"/>
  <c r="L190" i="5" s="1"/>
  <c r="F190" i="5"/>
  <c r="J189" i="5"/>
  <c r="L189" i="5" s="1"/>
  <c r="F189" i="5"/>
  <c r="N189" i="5" s="1"/>
  <c r="J188" i="5"/>
  <c r="F188" i="5"/>
  <c r="G188" i="5" s="1"/>
  <c r="J187" i="5"/>
  <c r="L187" i="5" s="1"/>
  <c r="F187" i="5"/>
  <c r="N187" i="5" s="1"/>
  <c r="J186" i="5"/>
  <c r="L186" i="5" s="1"/>
  <c r="F186" i="5"/>
  <c r="J185" i="5"/>
  <c r="F185" i="5"/>
  <c r="G185" i="5" s="1"/>
  <c r="J184" i="5"/>
  <c r="F184" i="5"/>
  <c r="G184" i="5" s="1"/>
  <c r="J183" i="5"/>
  <c r="F183" i="5"/>
  <c r="N183" i="5" s="1"/>
  <c r="J182" i="5"/>
  <c r="F182" i="5"/>
  <c r="J181" i="5"/>
  <c r="F181" i="5"/>
  <c r="G181" i="5" s="1"/>
  <c r="J180" i="5"/>
  <c r="L180" i="5" s="1"/>
  <c r="F180" i="5"/>
  <c r="G180" i="5" s="1"/>
  <c r="J179" i="5"/>
  <c r="F179" i="5"/>
  <c r="N179" i="5" s="1"/>
  <c r="J178" i="5"/>
  <c r="F178" i="5"/>
  <c r="J177" i="5"/>
  <c r="F177" i="5"/>
  <c r="G177" i="5" s="1"/>
  <c r="J176" i="5"/>
  <c r="L176" i="5" s="1"/>
  <c r="F176" i="5"/>
  <c r="G176" i="5" s="1"/>
  <c r="J175" i="5"/>
  <c r="L175" i="5" s="1"/>
  <c r="F175" i="5"/>
  <c r="N175" i="5" s="1"/>
  <c r="J174" i="5"/>
  <c r="L174" i="5" s="1"/>
  <c r="F174" i="5"/>
  <c r="J173" i="5"/>
  <c r="L173" i="5" s="1"/>
  <c r="F173" i="5"/>
  <c r="G173" i="5" s="1"/>
  <c r="J172" i="5"/>
  <c r="F172" i="5"/>
  <c r="J171" i="5"/>
  <c r="F171" i="5"/>
  <c r="J170" i="5"/>
  <c r="F170" i="5"/>
  <c r="J169" i="5"/>
  <c r="F169" i="5"/>
  <c r="N169" i="5" s="1"/>
  <c r="J168" i="5"/>
  <c r="F168" i="5"/>
  <c r="G168" i="5" s="1"/>
  <c r="J167" i="5"/>
  <c r="F167" i="5"/>
  <c r="N167" i="5" s="1"/>
  <c r="J166" i="5"/>
  <c r="F166" i="5"/>
  <c r="J165" i="5"/>
  <c r="F165" i="5"/>
  <c r="J164" i="5"/>
  <c r="L164" i="5" s="1"/>
  <c r="F164" i="5"/>
  <c r="G164" i="5" s="1"/>
  <c r="J163" i="5"/>
  <c r="F163" i="5"/>
  <c r="J162" i="5"/>
  <c r="F162" i="5"/>
  <c r="J161" i="5"/>
  <c r="F161" i="5"/>
  <c r="G161" i="5" s="1"/>
  <c r="J160" i="5"/>
  <c r="L160" i="5" s="1"/>
  <c r="F160" i="5"/>
  <c r="G160" i="5" s="1"/>
  <c r="J159" i="5"/>
  <c r="F159" i="5"/>
  <c r="J158" i="5"/>
  <c r="F158" i="5"/>
  <c r="J157" i="5"/>
  <c r="L157" i="5" s="1"/>
  <c r="F157" i="5"/>
  <c r="G157" i="5" s="1"/>
  <c r="J156" i="5"/>
  <c r="F156" i="5"/>
  <c r="N156" i="5" s="1"/>
  <c r="J155" i="5"/>
  <c r="F155" i="5"/>
  <c r="N155" i="5" s="1"/>
  <c r="J154" i="5"/>
  <c r="L154" i="5" s="1"/>
  <c r="F154" i="5"/>
  <c r="J153" i="5"/>
  <c r="F153" i="5"/>
  <c r="G153" i="5" s="1"/>
  <c r="J152" i="5"/>
  <c r="F152" i="5"/>
  <c r="G152" i="5" s="1"/>
  <c r="J151" i="5"/>
  <c r="F151" i="5"/>
  <c r="J150" i="5"/>
  <c r="L150" i="5" s="1"/>
  <c r="F150" i="5"/>
  <c r="J149" i="5"/>
  <c r="F149" i="5"/>
  <c r="G149" i="5" s="1"/>
  <c r="J148" i="5"/>
  <c r="L148" i="5" s="1"/>
  <c r="F148" i="5"/>
  <c r="N148" i="5" s="1"/>
  <c r="J147" i="5"/>
  <c r="F147" i="5"/>
  <c r="N147" i="5" s="1"/>
  <c r="J146" i="5"/>
  <c r="L146" i="5" s="1"/>
  <c r="F146" i="5"/>
  <c r="J145" i="5"/>
  <c r="F145" i="5"/>
  <c r="N145" i="5" s="1"/>
  <c r="J144" i="5"/>
  <c r="L144" i="5" s="1"/>
  <c r="F144" i="5"/>
  <c r="N144" i="5" s="1"/>
  <c r="J143" i="5"/>
  <c r="F143" i="5"/>
  <c r="N143" i="5" s="1"/>
  <c r="J142" i="5"/>
  <c r="F142" i="5"/>
  <c r="J141" i="5"/>
  <c r="L141" i="5" s="1"/>
  <c r="F141" i="5"/>
  <c r="G141" i="5" s="1"/>
  <c r="J140" i="5"/>
  <c r="F140" i="5"/>
  <c r="G140" i="5" s="1"/>
  <c r="J139" i="5"/>
  <c r="F139" i="5"/>
  <c r="N139" i="5" s="1"/>
  <c r="J138" i="5"/>
  <c r="F138" i="5"/>
  <c r="J137" i="5"/>
  <c r="F137" i="5"/>
  <c r="G137" i="5" s="1"/>
  <c r="J136" i="5"/>
  <c r="F136" i="5"/>
  <c r="N136" i="5" s="1"/>
  <c r="J135" i="5"/>
  <c r="F135" i="5"/>
  <c r="N135" i="5" s="1"/>
  <c r="J134" i="5"/>
  <c r="F134" i="5"/>
  <c r="J133" i="5"/>
  <c r="F133" i="5"/>
  <c r="N133" i="5" s="1"/>
  <c r="J132" i="5"/>
  <c r="L132" i="5" s="1"/>
  <c r="F132" i="5"/>
  <c r="N132" i="5" s="1"/>
  <c r="J131" i="5"/>
  <c r="F131" i="5"/>
  <c r="N131" i="5" s="1"/>
  <c r="J130" i="5"/>
  <c r="F130" i="5"/>
  <c r="J129" i="5"/>
  <c r="F129" i="5"/>
  <c r="G129" i="5" s="1"/>
  <c r="J128" i="5"/>
  <c r="L128" i="5" s="1"/>
  <c r="F128" i="5"/>
  <c r="G128" i="5" s="1"/>
  <c r="J127" i="5"/>
  <c r="F127" i="5"/>
  <c r="N127" i="5" s="1"/>
  <c r="J126" i="5"/>
  <c r="F126" i="5"/>
  <c r="J125" i="5"/>
  <c r="L125" i="5" s="1"/>
  <c r="F125" i="5"/>
  <c r="N125" i="5" s="1"/>
  <c r="J124" i="5"/>
  <c r="F124" i="5"/>
  <c r="G124" i="5" s="1"/>
  <c r="J123" i="5"/>
  <c r="J122" i="5"/>
  <c r="J121" i="5"/>
  <c r="J120" i="5"/>
  <c r="J119" i="5"/>
  <c r="J118" i="5"/>
  <c r="J117" i="5"/>
  <c r="L117" i="5" s="1"/>
  <c r="J116" i="5"/>
  <c r="J115" i="5"/>
  <c r="J114" i="5"/>
  <c r="J113" i="5"/>
  <c r="L113" i="5" s="1"/>
  <c r="J112" i="5"/>
  <c r="J111" i="5"/>
  <c r="L111" i="5" s="1"/>
  <c r="J110" i="5"/>
  <c r="L110" i="5" s="1"/>
  <c r="J109" i="5"/>
  <c r="J108" i="5"/>
  <c r="J107" i="5"/>
  <c r="L107" i="5" s="1"/>
  <c r="J106" i="5"/>
  <c r="L106" i="5" s="1"/>
  <c r="J105" i="5"/>
  <c r="J104" i="5"/>
  <c r="J103" i="5"/>
  <c r="J102" i="5"/>
  <c r="J101" i="5"/>
  <c r="J100" i="5"/>
  <c r="J99" i="5"/>
  <c r="J98" i="5"/>
  <c r="J97" i="5"/>
  <c r="L97" i="5" s="1"/>
  <c r="J96" i="5"/>
  <c r="L96" i="5" s="1"/>
  <c r="J95" i="5"/>
  <c r="L95" i="5" s="1"/>
  <c r="J94" i="5"/>
  <c r="J93" i="5"/>
  <c r="J92" i="5"/>
  <c r="J91" i="5"/>
  <c r="L91" i="5" s="1"/>
  <c r="J90" i="5"/>
  <c r="J89" i="5"/>
  <c r="J88" i="5"/>
  <c r="J87" i="5"/>
  <c r="J86" i="5"/>
  <c r="J85" i="5"/>
  <c r="L85" i="5" s="1"/>
  <c r="J84" i="5"/>
  <c r="J83" i="5"/>
  <c r="J82" i="5"/>
  <c r="L82" i="5" s="1"/>
  <c r="J81" i="5"/>
  <c r="J80" i="5"/>
  <c r="L80" i="5" s="1"/>
  <c r="J79" i="5"/>
  <c r="L79" i="5" s="1"/>
  <c r="J78" i="5"/>
  <c r="L78" i="5" s="1"/>
  <c r="J77" i="5"/>
  <c r="J76" i="5"/>
  <c r="J75" i="5"/>
  <c r="L75" i="5" s="1"/>
  <c r="J74" i="5"/>
  <c r="J73" i="5"/>
  <c r="J72" i="5"/>
  <c r="J71" i="5"/>
  <c r="J70" i="5"/>
  <c r="J69" i="5"/>
  <c r="L69" i="5" s="1"/>
  <c r="J68" i="5"/>
  <c r="J67" i="5"/>
  <c r="J66" i="5"/>
  <c r="N66" i="5"/>
  <c r="J65" i="5"/>
  <c r="L65" i="5" s="1"/>
  <c r="J64" i="5"/>
  <c r="L64" i="5" s="1"/>
  <c r="J63" i="5"/>
  <c r="J62" i="5"/>
  <c r="J61" i="5"/>
  <c r="J60" i="5"/>
  <c r="J59" i="5"/>
  <c r="J58" i="5"/>
  <c r="J57" i="5"/>
  <c r="G57" i="5"/>
  <c r="J56" i="5"/>
  <c r="J55" i="5"/>
  <c r="J54" i="5"/>
  <c r="L54" i="5" s="1"/>
  <c r="J53" i="5"/>
  <c r="J52" i="5"/>
  <c r="L52" i="5" s="1"/>
  <c r="J51" i="5"/>
  <c r="J50" i="5"/>
  <c r="L50" i="5" s="1"/>
  <c r="G50" i="5"/>
  <c r="J49" i="5"/>
  <c r="F49" i="5"/>
  <c r="G49" i="5" s="1"/>
  <c r="J48" i="5"/>
  <c r="F48" i="5"/>
  <c r="N48" i="5" s="1"/>
  <c r="J47" i="5"/>
  <c r="F47" i="5"/>
  <c r="G47" i="5" s="1"/>
  <c r="J46" i="5"/>
  <c r="L46" i="5" s="1"/>
  <c r="F46" i="5"/>
  <c r="N46" i="5" s="1"/>
  <c r="J45" i="5"/>
  <c r="F45" i="5"/>
  <c r="G45" i="5" s="1"/>
  <c r="J44" i="5"/>
  <c r="F44" i="5"/>
  <c r="N44" i="5" s="1"/>
  <c r="J43" i="5"/>
  <c r="F43" i="5"/>
  <c r="G43" i="5" s="1"/>
  <c r="J42" i="5"/>
  <c r="F42" i="5"/>
  <c r="G42" i="5" s="1"/>
  <c r="J41" i="5"/>
  <c r="F41" i="5"/>
  <c r="G41" i="5" s="1"/>
  <c r="J40" i="5"/>
  <c r="F40" i="5"/>
  <c r="N40" i="5" s="1"/>
  <c r="J39" i="5"/>
  <c r="F39" i="5"/>
  <c r="G39" i="5" s="1"/>
  <c r="J38" i="5"/>
  <c r="F38" i="5"/>
  <c r="N38" i="5" s="1"/>
  <c r="J37" i="5"/>
  <c r="F37" i="5"/>
  <c r="N37" i="5" s="1"/>
  <c r="J36" i="5"/>
  <c r="F36" i="5"/>
  <c r="N36" i="5" s="1"/>
  <c r="J35" i="5"/>
  <c r="F35" i="5"/>
  <c r="G35" i="5" s="1"/>
  <c r="J34" i="5"/>
  <c r="F34" i="5"/>
  <c r="G34" i="5" s="1"/>
  <c r="J33" i="5"/>
  <c r="F33" i="5"/>
  <c r="N33" i="5" s="1"/>
  <c r="J32" i="5"/>
  <c r="F32" i="5"/>
  <c r="N32" i="5" s="1"/>
  <c r="J31" i="5"/>
  <c r="F31" i="5"/>
  <c r="G31" i="5" s="1"/>
  <c r="J30" i="5"/>
  <c r="F30" i="5"/>
  <c r="N30" i="5" s="1"/>
  <c r="J29" i="5"/>
  <c r="F29" i="5"/>
  <c r="G29" i="5" s="1"/>
  <c r="J28" i="5"/>
  <c r="F28" i="5"/>
  <c r="N28" i="5" s="1"/>
  <c r="J27" i="5"/>
  <c r="F27" i="5"/>
  <c r="G27" i="5" s="1"/>
  <c r="J26" i="5"/>
  <c r="F26" i="5"/>
  <c r="G26" i="5" s="1"/>
  <c r="J25" i="5"/>
  <c r="F25" i="5"/>
  <c r="G25" i="5" s="1"/>
  <c r="J24" i="5"/>
  <c r="F24" i="5"/>
  <c r="N24" i="5" s="1"/>
  <c r="J23" i="5"/>
  <c r="F23" i="5"/>
  <c r="G23" i="5" s="1"/>
  <c r="J22" i="5"/>
  <c r="F22" i="5"/>
  <c r="G22" i="5" s="1"/>
  <c r="J21" i="5"/>
  <c r="L21" i="5" s="1"/>
  <c r="F21" i="5"/>
  <c r="N21" i="5" s="1"/>
  <c r="J20" i="5"/>
  <c r="F20" i="5"/>
  <c r="G20" i="5" s="1"/>
  <c r="J19" i="5"/>
  <c r="F19" i="5"/>
  <c r="G19" i="5" s="1"/>
  <c r="J18" i="5"/>
  <c r="F18" i="5"/>
  <c r="G18" i="5" s="1"/>
  <c r="J17" i="5"/>
  <c r="F17" i="5"/>
  <c r="N17" i="5" s="1"/>
  <c r="J16" i="5"/>
  <c r="F16" i="5"/>
  <c r="G16" i="5" s="1"/>
  <c r="J15" i="5"/>
  <c r="F15" i="5"/>
  <c r="G15" i="5" s="1"/>
  <c r="J14" i="5"/>
  <c r="F14" i="5"/>
  <c r="N14" i="5" s="1"/>
  <c r="J13" i="5"/>
  <c r="F13" i="5"/>
  <c r="N13" i="5" s="1"/>
  <c r="J12" i="5"/>
  <c r="L12" i="5" s="1"/>
  <c r="F12" i="5"/>
  <c r="N12" i="5" s="1"/>
  <c r="J11" i="5"/>
  <c r="F11" i="5"/>
  <c r="N11" i="5" s="1"/>
  <c r="J10" i="5"/>
  <c r="F10" i="5"/>
  <c r="G10" i="5" s="1"/>
  <c r="J9" i="5"/>
  <c r="F9" i="5"/>
  <c r="N9" i="5" s="1"/>
  <c r="J8" i="5"/>
  <c r="F8" i="5"/>
  <c r="N8" i="5" s="1"/>
  <c r="J7" i="5"/>
  <c r="L7" i="5" s="1"/>
  <c r="F7" i="5"/>
  <c r="N7" i="5" s="1"/>
  <c r="J6" i="5"/>
  <c r="F6" i="5"/>
  <c r="N6" i="5" s="1"/>
  <c r="J5" i="5"/>
  <c r="L5" i="5" s="1"/>
  <c r="F5" i="5"/>
  <c r="G5" i="5" s="1"/>
  <c r="J4" i="5"/>
  <c r="L4" i="5" s="1"/>
  <c r="M4" i="5" s="1"/>
  <c r="F4" i="5"/>
  <c r="N4" i="5" s="1"/>
  <c r="L53" i="5" l="1"/>
  <c r="M53" i="5" s="1"/>
  <c r="L60" i="5"/>
  <c r="L67" i="5"/>
  <c r="M67" i="5" s="1"/>
  <c r="L71" i="5"/>
  <c r="M71" i="5" s="1"/>
  <c r="L83" i="5"/>
  <c r="M83" i="5" s="1"/>
  <c r="L87" i="5"/>
  <c r="M87" i="5" s="1"/>
  <c r="L99" i="5"/>
  <c r="M99" i="5" s="1"/>
  <c r="L103" i="5"/>
  <c r="M103" i="5" s="1"/>
  <c r="L115" i="5"/>
  <c r="M115" i="5" s="1"/>
  <c r="L119" i="5"/>
  <c r="M119" i="5" s="1"/>
  <c r="L123" i="5"/>
  <c r="M123" i="5" s="1"/>
  <c r="L127" i="5"/>
  <c r="L129" i="5"/>
  <c r="M129" i="5" s="1"/>
  <c r="L131" i="5"/>
  <c r="L133" i="5"/>
  <c r="M133" i="5" s="1"/>
  <c r="L135" i="5"/>
  <c r="M135" i="5" s="1"/>
  <c r="L137" i="5"/>
  <c r="M137" i="5" s="1"/>
  <c r="L139" i="5"/>
  <c r="M139" i="5" s="1"/>
  <c r="L143" i="5"/>
  <c r="M143" i="5" s="1"/>
  <c r="L145" i="5"/>
  <c r="M145" i="5" s="1"/>
  <c r="L147" i="5"/>
  <c r="M147" i="5" s="1"/>
  <c r="L149" i="5"/>
  <c r="M149" i="5" s="1"/>
  <c r="L151" i="5"/>
  <c r="M151" i="5" s="1"/>
  <c r="L153" i="5"/>
  <c r="M153" i="5" s="1"/>
  <c r="L155" i="5"/>
  <c r="M155" i="5" s="1"/>
  <c r="L159" i="5"/>
  <c r="M159" i="5" s="1"/>
  <c r="L161" i="5"/>
  <c r="M161" i="5" s="1"/>
  <c r="L163" i="5"/>
  <c r="L165" i="5"/>
  <c r="M165" i="5" s="1"/>
  <c r="L167" i="5"/>
  <c r="M167" i="5" s="1"/>
  <c r="L169" i="5"/>
  <c r="M169" i="5" s="1"/>
  <c r="L171" i="5"/>
  <c r="M171" i="5" s="1"/>
  <c r="L177" i="5"/>
  <c r="M177" i="5" s="1"/>
  <c r="L179" i="5"/>
  <c r="M179" i="5" s="1"/>
  <c r="L181" i="5"/>
  <c r="M181" i="5" s="1"/>
  <c r="L183" i="5"/>
  <c r="O183" i="5" s="1"/>
  <c r="L185" i="5"/>
  <c r="M185" i="5" s="1"/>
  <c r="L193" i="5"/>
  <c r="M193" i="5" s="1"/>
  <c r="L195" i="5"/>
  <c r="M195" i="5" s="1"/>
  <c r="L197" i="5"/>
  <c r="M197" i="5" s="1"/>
  <c r="L201" i="5"/>
  <c r="M201" i="5" s="1"/>
  <c r="L203" i="5"/>
  <c r="M203" i="5" s="1"/>
  <c r="L207" i="5"/>
  <c r="M207" i="5" s="1"/>
  <c r="L209" i="5"/>
  <c r="M209" i="5" s="1"/>
  <c r="L211" i="5"/>
  <c r="M211" i="5" s="1"/>
  <c r="L213" i="5"/>
  <c r="M213" i="5" s="1"/>
  <c r="L215" i="5"/>
  <c r="M215" i="5" s="1"/>
  <c r="L217" i="5"/>
  <c r="M217" i="5" s="1"/>
  <c r="L219" i="5"/>
  <c r="M219" i="5" s="1"/>
  <c r="L223" i="5"/>
  <c r="M223" i="5" s="1"/>
  <c r="L225" i="5"/>
  <c r="M225" i="5" s="1"/>
  <c r="L227" i="5"/>
  <c r="M227" i="5" s="1"/>
  <c r="L229" i="5"/>
  <c r="M229" i="5" s="1"/>
  <c r="L239" i="5"/>
  <c r="L241" i="5"/>
  <c r="M241" i="5" s="1"/>
  <c r="L243" i="5"/>
  <c r="M243" i="5" s="1"/>
  <c r="L245" i="5"/>
  <c r="M245" i="5" s="1"/>
  <c r="L247" i="5"/>
  <c r="M247" i="5" s="1"/>
  <c r="L249" i="5"/>
  <c r="M249" i="5" s="1"/>
  <c r="L251" i="5"/>
  <c r="M251" i="5" s="1"/>
  <c r="L255" i="5"/>
  <c r="M255" i="5" s="1"/>
  <c r="L257" i="5"/>
  <c r="M257" i="5" s="1"/>
  <c r="L259" i="5"/>
  <c r="M259" i="5" s="1"/>
  <c r="L261" i="5"/>
  <c r="M261" i="5" s="1"/>
  <c r="L263" i="5"/>
  <c r="M263" i="5" s="1"/>
  <c r="L265" i="5"/>
  <c r="M265" i="5" s="1"/>
  <c r="L267" i="5"/>
  <c r="M267" i="5" s="1"/>
  <c r="L271" i="5"/>
  <c r="M271" i="5" s="1"/>
  <c r="L273" i="5"/>
  <c r="M273" i="5" s="1"/>
  <c r="L277" i="5"/>
  <c r="M277" i="5" s="1"/>
  <c r="L281" i="5"/>
  <c r="M281" i="5" s="1"/>
  <c r="L285" i="5"/>
  <c r="M285" i="5" s="1"/>
  <c r="L291" i="5"/>
  <c r="M291" i="5" s="1"/>
  <c r="L293" i="5"/>
  <c r="M293" i="5" s="1"/>
  <c r="L295" i="5"/>
  <c r="M295" i="5" s="1"/>
  <c r="L297" i="5"/>
  <c r="M297" i="5" s="1"/>
  <c r="L299" i="5"/>
  <c r="M299" i="5" s="1"/>
  <c r="L301" i="5"/>
  <c r="M301" i="5" s="1"/>
  <c r="L303" i="5"/>
  <c r="M303" i="5" s="1"/>
  <c r="L307" i="5"/>
  <c r="M307" i="5" s="1"/>
  <c r="L309" i="5"/>
  <c r="M309" i="5" s="1"/>
  <c r="L311" i="5"/>
  <c r="M311" i="5" s="1"/>
  <c r="L313" i="5"/>
  <c r="M313" i="5" s="1"/>
  <c r="L315" i="5"/>
  <c r="M315" i="5" s="1"/>
  <c r="L317" i="5"/>
  <c r="M317" i="5" s="1"/>
  <c r="L319" i="5"/>
  <c r="L323" i="5"/>
  <c r="M323" i="5" s="1"/>
  <c r="L325" i="5"/>
  <c r="M325" i="5" s="1"/>
  <c r="L327" i="5"/>
  <c r="M327" i="5" s="1"/>
  <c r="L329" i="5"/>
  <c r="M329" i="5" s="1"/>
  <c r="L331" i="5"/>
  <c r="M331" i="5" s="1"/>
  <c r="L333" i="5"/>
  <c r="M333" i="5" s="1"/>
  <c r="L337" i="5"/>
  <c r="M337" i="5" s="1"/>
  <c r="L341" i="5"/>
  <c r="M341" i="5" s="1"/>
  <c r="L343" i="5"/>
  <c r="M343" i="5" s="1"/>
  <c r="L347" i="5"/>
  <c r="M347" i="5" s="1"/>
  <c r="L349" i="5"/>
  <c r="M349" i="5" s="1"/>
  <c r="L351" i="5"/>
  <c r="M351" i="5" s="1"/>
  <c r="L353" i="5"/>
  <c r="M353" i="5" s="1"/>
  <c r="L355" i="5"/>
  <c r="M355" i="5" s="1"/>
  <c r="L359" i="5"/>
  <c r="M359" i="5" s="1"/>
  <c r="L365" i="5"/>
  <c r="M365" i="5" s="1"/>
  <c r="L367" i="5"/>
  <c r="M367" i="5" s="1"/>
  <c r="L371" i="5"/>
  <c r="M371" i="5" s="1"/>
  <c r="L373" i="5"/>
  <c r="M373" i="5" s="1"/>
  <c r="L375" i="5"/>
  <c r="M375" i="5" s="1"/>
  <c r="L379" i="5"/>
  <c r="M379" i="5" s="1"/>
  <c r="L381" i="5"/>
  <c r="M381" i="5" s="1"/>
  <c r="L383" i="5"/>
  <c r="M383" i="5" s="1"/>
  <c r="L387" i="5"/>
  <c r="M387" i="5" s="1"/>
  <c r="L391" i="5"/>
  <c r="M391" i="5" s="1"/>
  <c r="L395" i="5"/>
  <c r="M395" i="5" s="1"/>
  <c r="L399" i="5"/>
  <c r="M399" i="5" s="1"/>
  <c r="L403" i="5"/>
  <c r="M403" i="5" s="1"/>
  <c r="L405" i="5"/>
  <c r="M405" i="5" s="1"/>
  <c r="L407" i="5"/>
  <c r="M407" i="5" s="1"/>
  <c r="L411" i="5"/>
  <c r="M411" i="5" s="1"/>
  <c r="L413" i="5"/>
  <c r="M413" i="5" s="1"/>
  <c r="L415" i="5"/>
  <c r="M415" i="5" s="1"/>
  <c r="L417" i="5"/>
  <c r="M417" i="5" s="1"/>
  <c r="L419" i="5"/>
  <c r="M419" i="5" s="1"/>
  <c r="L423" i="5"/>
  <c r="M423" i="5" s="1"/>
  <c r="L427" i="5"/>
  <c r="M427" i="5" s="1"/>
  <c r="L429" i="5"/>
  <c r="M429" i="5" s="1"/>
  <c r="L431" i="5"/>
  <c r="M431" i="5" s="1"/>
  <c r="L433" i="5"/>
  <c r="M433" i="5" s="1"/>
  <c r="L435" i="5"/>
  <c r="M435" i="5" s="1"/>
  <c r="L439" i="5"/>
  <c r="M439" i="5" s="1"/>
  <c r="L443" i="5"/>
  <c r="M443" i="5" s="1"/>
  <c r="L447" i="5"/>
  <c r="M447" i="5" s="1"/>
  <c r="L449" i="5"/>
  <c r="M449" i="5" s="1"/>
  <c r="L451" i="5"/>
  <c r="M451" i="5" s="1"/>
  <c r="L455" i="5"/>
  <c r="M455" i="5" s="1"/>
  <c r="L459" i="5"/>
  <c r="M459" i="5" s="1"/>
  <c r="L461" i="5"/>
  <c r="M461" i="5" s="1"/>
  <c r="L463" i="5"/>
  <c r="M463" i="5" s="1"/>
  <c r="L465" i="5"/>
  <c r="M465" i="5" s="1"/>
  <c r="L467" i="5"/>
  <c r="M467" i="5" s="1"/>
  <c r="L475" i="5"/>
  <c r="M475" i="5" s="1"/>
  <c r="L477" i="5"/>
  <c r="M477" i="5" s="1"/>
  <c r="L480" i="5"/>
  <c r="M480" i="5" s="1"/>
  <c r="L488" i="5"/>
  <c r="M488" i="5" s="1"/>
  <c r="L496" i="5"/>
  <c r="M496" i="5" s="1"/>
  <c r="L504" i="5"/>
  <c r="M504" i="5" s="1"/>
  <c r="L508" i="5"/>
  <c r="M508" i="5" s="1"/>
  <c r="L512" i="5"/>
  <c r="M512" i="5" s="1"/>
  <c r="L520" i="5"/>
  <c r="M520" i="5" s="1"/>
  <c r="L524" i="5"/>
  <c r="M524" i="5" s="1"/>
  <c r="L528" i="5"/>
  <c r="M528" i="5" s="1"/>
  <c r="L532" i="5"/>
  <c r="M532" i="5" s="1"/>
  <c r="L536" i="5"/>
  <c r="M536" i="5" s="1"/>
  <c r="L540" i="5"/>
  <c r="M540" i="5" s="1"/>
  <c r="L544" i="5"/>
  <c r="M544" i="5" s="1"/>
  <c r="L556" i="5"/>
  <c r="M556" i="5" s="1"/>
  <c r="L564" i="5"/>
  <c r="M564" i="5" s="1"/>
  <c r="L572" i="5"/>
  <c r="M572" i="5" s="1"/>
  <c r="L583" i="5"/>
  <c r="M583" i="5" s="1"/>
  <c r="L587" i="5"/>
  <c r="M587" i="5" s="1"/>
  <c r="L591" i="5"/>
  <c r="M591" i="5" s="1"/>
  <c r="L595" i="5"/>
  <c r="M595" i="5" s="1"/>
  <c r="L597" i="5"/>
  <c r="M597" i="5" s="1"/>
  <c r="L599" i="5"/>
  <c r="M599" i="5" s="1"/>
  <c r="L601" i="5"/>
  <c r="M601" i="5" s="1"/>
  <c r="L603" i="5"/>
  <c r="M603" i="5" s="1"/>
  <c r="L605" i="5"/>
  <c r="M605" i="5" s="1"/>
  <c r="L609" i="5"/>
  <c r="M609" i="5" s="1"/>
  <c r="L611" i="5"/>
  <c r="M611" i="5" s="1"/>
  <c r="L6" i="5"/>
  <c r="P6" i="5" s="1"/>
  <c r="L8" i="5"/>
  <c r="M8" i="5" s="1"/>
  <c r="L10" i="5"/>
  <c r="P10" i="5" s="1"/>
  <c r="L14" i="5"/>
  <c r="M14" i="5" s="1"/>
  <c r="L16" i="5"/>
  <c r="M16" i="5" s="1"/>
  <c r="L18" i="5"/>
  <c r="M18" i="5" s="1"/>
  <c r="L20" i="5"/>
  <c r="M20" i="5" s="1"/>
  <c r="L22" i="5"/>
  <c r="M22" i="5" s="1"/>
  <c r="L24" i="5"/>
  <c r="M24" i="5" s="1"/>
  <c r="L26" i="5"/>
  <c r="M26" i="5" s="1"/>
  <c r="L28" i="5"/>
  <c r="M28" i="5" s="1"/>
  <c r="L30" i="5"/>
  <c r="M30" i="5" s="1"/>
  <c r="L32" i="5"/>
  <c r="O32" i="5" s="1"/>
  <c r="L34" i="5"/>
  <c r="M34" i="5" s="1"/>
  <c r="L36" i="5"/>
  <c r="O36" i="5" s="1"/>
  <c r="L38" i="5"/>
  <c r="M38" i="5" s="1"/>
  <c r="L40" i="5"/>
  <c r="M40" i="5" s="1"/>
  <c r="L42" i="5"/>
  <c r="M42" i="5" s="1"/>
  <c r="L44" i="5"/>
  <c r="M44" i="5" s="1"/>
  <c r="L48" i="5"/>
  <c r="M48" i="5" s="1"/>
  <c r="L57" i="5"/>
  <c r="M57" i="5" s="1"/>
  <c r="L61" i="5"/>
  <c r="M61" i="5" s="1"/>
  <c r="M68" i="5"/>
  <c r="L68" i="5"/>
  <c r="L72" i="5"/>
  <c r="M72" i="5" s="1"/>
  <c r="L76" i="5"/>
  <c r="P76" i="5" s="1"/>
  <c r="L84" i="5"/>
  <c r="M84" i="5" s="1"/>
  <c r="L88" i="5"/>
  <c r="M88" i="5" s="1"/>
  <c r="L92" i="5"/>
  <c r="M92" i="5" s="1"/>
  <c r="L100" i="5"/>
  <c r="L104" i="5"/>
  <c r="M104" i="5" s="1"/>
  <c r="L108" i="5"/>
  <c r="O108" i="5" s="1"/>
  <c r="L112" i="5"/>
  <c r="M112" i="5" s="1"/>
  <c r="L116" i="5"/>
  <c r="M116" i="5" s="1"/>
  <c r="L120" i="5"/>
  <c r="M120" i="5" s="1"/>
  <c r="L481" i="5"/>
  <c r="M481" i="5" s="1"/>
  <c r="L493" i="5"/>
  <c r="M493" i="5" s="1"/>
  <c r="L501" i="5"/>
  <c r="M501" i="5" s="1"/>
  <c r="L505" i="5"/>
  <c r="M505" i="5" s="1"/>
  <c r="L509" i="5"/>
  <c r="M509" i="5" s="1"/>
  <c r="L517" i="5"/>
  <c r="M517" i="5" s="1"/>
  <c r="L521" i="5"/>
  <c r="M521" i="5" s="1"/>
  <c r="L525" i="5"/>
  <c r="M525" i="5" s="1"/>
  <c r="L529" i="5"/>
  <c r="M529" i="5" s="1"/>
  <c r="L533" i="5"/>
  <c r="M533" i="5" s="1"/>
  <c r="L537" i="5"/>
  <c r="M537" i="5" s="1"/>
  <c r="L541" i="5"/>
  <c r="M541" i="5" s="1"/>
  <c r="L545" i="5"/>
  <c r="M545" i="5" s="1"/>
  <c r="L549" i="5"/>
  <c r="M549" i="5" s="1"/>
  <c r="L553" i="5"/>
  <c r="M553" i="5" s="1"/>
  <c r="L561" i="5"/>
  <c r="M561" i="5" s="1"/>
  <c r="L569" i="5"/>
  <c r="M569" i="5" s="1"/>
  <c r="L573" i="5"/>
  <c r="M573" i="5" s="1"/>
  <c r="L580" i="5"/>
  <c r="M580" i="5" s="1"/>
  <c r="L588" i="5"/>
  <c r="M588" i="5" s="1"/>
  <c r="M51" i="5"/>
  <c r="L51" i="5"/>
  <c r="L55" i="5"/>
  <c r="M55" i="5" s="1"/>
  <c r="L58" i="5"/>
  <c r="M58" i="5" s="1"/>
  <c r="L62" i="5"/>
  <c r="M62" i="5" s="1"/>
  <c r="L73" i="5"/>
  <c r="M73" i="5" s="1"/>
  <c r="L77" i="5"/>
  <c r="M77" i="5" s="1"/>
  <c r="L81" i="5"/>
  <c r="M81" i="5" s="1"/>
  <c r="L89" i="5"/>
  <c r="M89" i="5" s="1"/>
  <c r="M93" i="5"/>
  <c r="L93" i="5"/>
  <c r="L101" i="5"/>
  <c r="M101" i="5" s="1"/>
  <c r="L105" i="5"/>
  <c r="M105" i="5" s="1"/>
  <c r="L109" i="5"/>
  <c r="M109" i="5" s="1"/>
  <c r="L121" i="5"/>
  <c r="M121" i="5" s="1"/>
  <c r="L124" i="5"/>
  <c r="M124" i="5" s="1"/>
  <c r="L126" i="5"/>
  <c r="M126" i="5" s="1"/>
  <c r="L130" i="5"/>
  <c r="M130" i="5" s="1"/>
  <c r="L134" i="5"/>
  <c r="M134" i="5" s="1"/>
  <c r="L136" i="5"/>
  <c r="M136" i="5" s="1"/>
  <c r="L138" i="5"/>
  <c r="P138" i="5" s="1"/>
  <c r="L140" i="5"/>
  <c r="M140" i="5" s="1"/>
  <c r="L142" i="5"/>
  <c r="M142" i="5" s="1"/>
  <c r="L152" i="5"/>
  <c r="M152" i="5" s="1"/>
  <c r="L156" i="5"/>
  <c r="M156" i="5" s="1"/>
  <c r="L158" i="5"/>
  <c r="M158" i="5" s="1"/>
  <c r="L162" i="5"/>
  <c r="M162" i="5" s="1"/>
  <c r="L166" i="5"/>
  <c r="M166" i="5" s="1"/>
  <c r="L168" i="5"/>
  <c r="M168" i="5" s="1"/>
  <c r="L170" i="5"/>
  <c r="M170" i="5" s="1"/>
  <c r="L172" i="5"/>
  <c r="M172" i="5" s="1"/>
  <c r="L178" i="5"/>
  <c r="M178" i="5" s="1"/>
  <c r="L182" i="5"/>
  <c r="M182" i="5" s="1"/>
  <c r="L184" i="5"/>
  <c r="M184" i="5" s="1"/>
  <c r="M188" i="5"/>
  <c r="L188" i="5"/>
  <c r="L200" i="5"/>
  <c r="M200" i="5" s="1"/>
  <c r="L202" i="5"/>
  <c r="M202" i="5" s="1"/>
  <c r="L204" i="5"/>
  <c r="M204" i="5" s="1"/>
  <c r="L206" i="5"/>
  <c r="M206" i="5" s="1"/>
  <c r="L210" i="5"/>
  <c r="M210" i="5" s="1"/>
  <c r="L214" i="5"/>
  <c r="M214" i="5" s="1"/>
  <c r="L216" i="5"/>
  <c r="M216" i="5" s="1"/>
  <c r="M220" i="5"/>
  <c r="L220" i="5"/>
  <c r="L222" i="5"/>
  <c r="M222" i="5" s="1"/>
  <c r="L226" i="5"/>
  <c r="M226" i="5" s="1"/>
  <c r="L232" i="5"/>
  <c r="M232" i="5" s="1"/>
  <c r="L234" i="5"/>
  <c r="M234" i="5" s="1"/>
  <c r="L236" i="5"/>
  <c r="M236" i="5" s="1"/>
  <c r="L238" i="5"/>
  <c r="M238" i="5" s="1"/>
  <c r="L242" i="5"/>
  <c r="M242" i="5" s="1"/>
  <c r="L248" i="5"/>
  <c r="M248" i="5" s="1"/>
  <c r="L252" i="5"/>
  <c r="M252" i="5" s="1"/>
  <c r="L262" i="5"/>
  <c r="M262" i="5" s="1"/>
  <c r="L264" i="5"/>
  <c r="M264" i="5" s="1"/>
  <c r="L266" i="5"/>
  <c r="P266" i="5" s="1"/>
  <c r="L268" i="5"/>
  <c r="M268" i="5" s="1"/>
  <c r="L270" i="5"/>
  <c r="M270" i="5" s="1"/>
  <c r="L274" i="5"/>
  <c r="M274" i="5" s="1"/>
  <c r="L280" i="5"/>
  <c r="M280" i="5" s="1"/>
  <c r="L282" i="5"/>
  <c r="M282" i="5" s="1"/>
  <c r="L284" i="5"/>
  <c r="M284" i="5" s="1"/>
  <c r="L288" i="5"/>
  <c r="M288" i="5" s="1"/>
  <c r="L290" i="5"/>
  <c r="M290" i="5" s="1"/>
  <c r="L292" i="5"/>
  <c r="M292" i="5" s="1"/>
  <c r="L296" i="5"/>
  <c r="M296" i="5" s="1"/>
  <c r="L298" i="5"/>
  <c r="M298" i="5" s="1"/>
  <c r="M300" i="5"/>
  <c r="L300" i="5"/>
  <c r="L304" i="5"/>
  <c r="M304" i="5" s="1"/>
  <c r="L306" i="5"/>
  <c r="M306" i="5" s="1"/>
  <c r="L308" i="5"/>
  <c r="M308" i="5" s="1"/>
  <c r="L312" i="5"/>
  <c r="M312" i="5" s="1"/>
  <c r="L314" i="5"/>
  <c r="M314" i="5" s="1"/>
  <c r="L316" i="5"/>
  <c r="M316" i="5" s="1"/>
  <c r="L320" i="5"/>
  <c r="M320" i="5" s="1"/>
  <c r="L322" i="5"/>
  <c r="M322" i="5" s="1"/>
  <c r="L324" i="5"/>
  <c r="M324" i="5" s="1"/>
  <c r="L328" i="5"/>
  <c r="M328" i="5" s="1"/>
  <c r="L330" i="5"/>
  <c r="M330" i="5" s="1"/>
  <c r="L332" i="5"/>
  <c r="M332" i="5" s="1"/>
  <c r="L336" i="5"/>
  <c r="M336" i="5" s="1"/>
  <c r="L338" i="5"/>
  <c r="M338" i="5" s="1"/>
  <c r="L340" i="5"/>
  <c r="M340" i="5" s="1"/>
  <c r="L342" i="5"/>
  <c r="M342" i="5" s="1"/>
  <c r="L346" i="5"/>
  <c r="M346" i="5" s="1"/>
  <c r="L348" i="5"/>
  <c r="M348" i="5" s="1"/>
  <c r="L352" i="5"/>
  <c r="M352" i="5" s="1"/>
  <c r="L354" i="5"/>
  <c r="M354" i="5" s="1"/>
  <c r="L356" i="5"/>
  <c r="M356" i="5" s="1"/>
  <c r="L358" i="5"/>
  <c r="M358" i="5" s="1"/>
  <c r="L360" i="5"/>
  <c r="M360" i="5" s="1"/>
  <c r="L362" i="5"/>
  <c r="M362" i="5" s="1"/>
  <c r="L364" i="5"/>
  <c r="M364" i="5" s="1"/>
  <c r="L372" i="5"/>
  <c r="M372" i="5" s="1"/>
  <c r="L374" i="5"/>
  <c r="M374" i="5" s="1"/>
  <c r="L378" i="5"/>
  <c r="M378" i="5" s="1"/>
  <c r="L380" i="5"/>
  <c r="M380" i="5" s="1"/>
  <c r="L382" i="5"/>
  <c r="M382" i="5" s="1"/>
  <c r="L386" i="5"/>
  <c r="M386" i="5" s="1"/>
  <c r="M388" i="5"/>
  <c r="L388" i="5"/>
  <c r="L390" i="5"/>
  <c r="M390" i="5" s="1"/>
  <c r="L394" i="5"/>
  <c r="M394" i="5" s="1"/>
  <c r="L396" i="5"/>
  <c r="M396" i="5" s="1"/>
  <c r="L398" i="5"/>
  <c r="M398" i="5" s="1"/>
  <c r="L402" i="5"/>
  <c r="M402" i="5" s="1"/>
  <c r="L404" i="5"/>
  <c r="M404" i="5" s="1"/>
  <c r="L406" i="5"/>
  <c r="M406" i="5" s="1"/>
  <c r="L410" i="5"/>
  <c r="M410" i="5" s="1"/>
  <c r="L412" i="5"/>
  <c r="M412" i="5" s="1"/>
  <c r="L414" i="5"/>
  <c r="L416" i="5"/>
  <c r="M416" i="5" s="1"/>
  <c r="L418" i="5"/>
  <c r="M418" i="5" s="1"/>
  <c r="L422" i="5"/>
  <c r="M422" i="5" s="1"/>
  <c r="L424" i="5"/>
  <c r="M424" i="5" s="1"/>
  <c r="L428" i="5"/>
  <c r="M428" i="5" s="1"/>
  <c r="L430" i="5"/>
  <c r="O430" i="5" s="1"/>
  <c r="L434" i="5"/>
  <c r="M434" i="5" s="1"/>
  <c r="L438" i="5"/>
  <c r="P438" i="5" s="1"/>
  <c r="L440" i="5"/>
  <c r="M440" i="5" s="1"/>
  <c r="L442" i="5"/>
  <c r="M442" i="5" s="1"/>
  <c r="L444" i="5"/>
  <c r="M444" i="5" s="1"/>
  <c r="L446" i="5"/>
  <c r="M446" i="5" s="1"/>
  <c r="L450" i="5"/>
  <c r="M450" i="5" s="1"/>
  <c r="L454" i="5"/>
  <c r="P454" i="5" s="1"/>
  <c r="L456" i="5"/>
  <c r="M456" i="5" s="1"/>
  <c r="L458" i="5"/>
  <c r="M458" i="5" s="1"/>
  <c r="L460" i="5"/>
  <c r="M460" i="5" s="1"/>
  <c r="L464" i="5"/>
  <c r="M464" i="5" s="1"/>
  <c r="L466" i="5"/>
  <c r="M466" i="5" s="1"/>
  <c r="L470" i="5"/>
  <c r="M470" i="5" s="1"/>
  <c r="L472" i="5"/>
  <c r="M472" i="5" s="1"/>
  <c r="M474" i="5"/>
  <c r="L474" i="5"/>
  <c r="L476" i="5"/>
  <c r="M476" i="5" s="1"/>
  <c r="L478" i="5"/>
  <c r="P478" i="5" s="1"/>
  <c r="L482" i="5"/>
  <c r="M482" i="5" s="1"/>
  <c r="L486" i="5"/>
  <c r="M486" i="5" s="1"/>
  <c r="L490" i="5"/>
  <c r="M490" i="5" s="1"/>
  <c r="L498" i="5"/>
  <c r="M498" i="5" s="1"/>
  <c r="L506" i="5"/>
  <c r="M506" i="5" s="1"/>
  <c r="L514" i="5"/>
  <c r="M514" i="5" s="1"/>
  <c r="L522" i="5"/>
  <c r="M522" i="5" s="1"/>
  <c r="L554" i="5"/>
  <c r="M554" i="5" s="1"/>
  <c r="L558" i="5"/>
  <c r="M558" i="5" s="1"/>
  <c r="L562" i="5"/>
  <c r="M562" i="5" s="1"/>
  <c r="L566" i="5"/>
  <c r="M566" i="5" s="1"/>
  <c r="L570" i="5"/>
  <c r="M570" i="5" s="1"/>
  <c r="L577" i="5"/>
  <c r="M577" i="5" s="1"/>
  <c r="L593" i="5"/>
  <c r="M593" i="5" s="1"/>
  <c r="L598" i="5"/>
  <c r="M598" i="5" s="1"/>
  <c r="L602" i="5"/>
  <c r="M602" i="5" s="1"/>
  <c r="L606" i="5"/>
  <c r="M606" i="5" s="1"/>
  <c r="L608" i="5"/>
  <c r="M608" i="5" s="1"/>
  <c r="L610" i="5"/>
  <c r="M610" i="5" s="1"/>
  <c r="L9" i="5"/>
  <c r="M9" i="5" s="1"/>
  <c r="L11" i="5"/>
  <c r="O11" i="5" s="1"/>
  <c r="L13" i="5"/>
  <c r="M13" i="5" s="1"/>
  <c r="L15" i="5"/>
  <c r="M15" i="5" s="1"/>
  <c r="L17" i="5"/>
  <c r="M17" i="5" s="1"/>
  <c r="L19" i="5"/>
  <c r="M19" i="5" s="1"/>
  <c r="L23" i="5"/>
  <c r="M23" i="5" s="1"/>
  <c r="L25" i="5"/>
  <c r="M25" i="5" s="1"/>
  <c r="L27" i="5"/>
  <c r="M27" i="5" s="1"/>
  <c r="L29" i="5"/>
  <c r="P29" i="5" s="1"/>
  <c r="L31" i="5"/>
  <c r="M31" i="5" s="1"/>
  <c r="L33" i="5"/>
  <c r="P33" i="5" s="1"/>
  <c r="L35" i="5"/>
  <c r="M35" i="5" s="1"/>
  <c r="L37" i="5"/>
  <c r="P37" i="5" s="1"/>
  <c r="L39" i="5"/>
  <c r="M39" i="5" s="1"/>
  <c r="L41" i="5"/>
  <c r="M41" i="5" s="1"/>
  <c r="L43" i="5"/>
  <c r="M43" i="5" s="1"/>
  <c r="M45" i="5"/>
  <c r="L45" i="5"/>
  <c r="L47" i="5"/>
  <c r="M47" i="5" s="1"/>
  <c r="L49" i="5"/>
  <c r="M49" i="5" s="1"/>
  <c r="L56" i="5"/>
  <c r="M56" i="5" s="1"/>
  <c r="L59" i="5"/>
  <c r="M59" i="5" s="1"/>
  <c r="L63" i="5"/>
  <c r="M63" i="5" s="1"/>
  <c r="L66" i="5"/>
  <c r="M66" i="5" s="1"/>
  <c r="L70" i="5"/>
  <c r="M70" i="5" s="1"/>
  <c r="L74" i="5"/>
  <c r="M74" i="5" s="1"/>
  <c r="L86" i="5"/>
  <c r="M86" i="5" s="1"/>
  <c r="L90" i="5"/>
  <c r="O90" i="5" s="1"/>
  <c r="L94" i="5"/>
  <c r="M94" i="5" s="1"/>
  <c r="L98" i="5"/>
  <c r="M98" i="5" s="1"/>
  <c r="L102" i="5"/>
  <c r="M102" i="5" s="1"/>
  <c r="L114" i="5"/>
  <c r="M114" i="5" s="1"/>
  <c r="L118" i="5"/>
  <c r="M118" i="5" s="1"/>
  <c r="L122" i="5"/>
  <c r="M122" i="5" s="1"/>
  <c r="L479" i="5"/>
  <c r="M479" i="5" s="1"/>
  <c r="L483" i="5"/>
  <c r="M483" i="5" s="1"/>
  <c r="L487" i="5"/>
  <c r="M487" i="5" s="1"/>
  <c r="L491" i="5"/>
  <c r="M491" i="5" s="1"/>
  <c r="L495" i="5"/>
  <c r="M495" i="5" s="1"/>
  <c r="L499" i="5"/>
  <c r="M499" i="5" s="1"/>
  <c r="L503" i="5"/>
  <c r="M503" i="5" s="1"/>
  <c r="L515" i="5"/>
  <c r="M515" i="5" s="1"/>
  <c r="L519" i="5"/>
  <c r="M519" i="5" s="1"/>
  <c r="L527" i="5"/>
  <c r="M527" i="5" s="1"/>
  <c r="L531" i="5"/>
  <c r="M531" i="5" s="1"/>
  <c r="L535" i="5"/>
  <c r="M535" i="5" s="1"/>
  <c r="L551" i="5"/>
  <c r="M551" i="5" s="1"/>
  <c r="L555" i="5"/>
  <c r="M555" i="5" s="1"/>
  <c r="L559" i="5"/>
  <c r="M559" i="5" s="1"/>
  <c r="M567" i="5"/>
  <c r="L567" i="5"/>
  <c r="L571" i="5"/>
  <c r="M571" i="5" s="1"/>
  <c r="L575" i="5"/>
  <c r="M575" i="5" s="1"/>
  <c r="L578" i="5"/>
  <c r="M578" i="5" s="1"/>
  <c r="L582" i="5"/>
  <c r="M582" i="5" s="1"/>
  <c r="L586" i="5"/>
  <c r="M586" i="5" s="1"/>
  <c r="L590" i="5"/>
  <c r="M590" i="5" s="1"/>
  <c r="L594" i="5"/>
  <c r="M594" i="5" s="1"/>
  <c r="M79" i="5"/>
  <c r="M110" i="5"/>
  <c r="M141" i="5"/>
  <c r="M157" i="5"/>
  <c r="M187" i="5"/>
  <c r="M191" i="5"/>
  <c r="M199" i="5"/>
  <c r="M233" i="5"/>
  <c r="M269" i="5"/>
  <c r="M279" i="5"/>
  <c r="M283" i="5"/>
  <c r="M289" i="5"/>
  <c r="M339" i="5"/>
  <c r="M389" i="5"/>
  <c r="M401" i="5"/>
  <c r="M425" i="5"/>
  <c r="M453" i="5"/>
  <c r="M457" i="5"/>
  <c r="M471" i="5"/>
  <c r="M500" i="5"/>
  <c r="M516" i="5"/>
  <c r="M579" i="5"/>
  <c r="M12" i="5"/>
  <c r="M46" i="5"/>
  <c r="M50" i="5"/>
  <c r="M54" i="5"/>
  <c r="M65" i="5"/>
  <c r="M80" i="5"/>
  <c r="M91" i="5"/>
  <c r="M95" i="5"/>
  <c r="M107" i="5"/>
  <c r="M111" i="5"/>
  <c r="M485" i="5"/>
  <c r="M489" i="5"/>
  <c r="M497" i="5"/>
  <c r="M513" i="5"/>
  <c r="M557" i="5"/>
  <c r="M565" i="5"/>
  <c r="M576" i="5"/>
  <c r="M584" i="5"/>
  <c r="M592" i="5"/>
  <c r="M125" i="5"/>
  <c r="M175" i="5"/>
  <c r="M221" i="5"/>
  <c r="M275" i="5"/>
  <c r="M345" i="5"/>
  <c r="M357" i="5"/>
  <c r="M361" i="5"/>
  <c r="M363" i="5"/>
  <c r="M385" i="5"/>
  <c r="M409" i="5"/>
  <c r="M421" i="5"/>
  <c r="M548" i="5"/>
  <c r="M552" i="5"/>
  <c r="M560" i="5"/>
  <c r="M568" i="5"/>
  <c r="M607" i="5"/>
  <c r="M128" i="5"/>
  <c r="M132" i="5"/>
  <c r="M144" i="5"/>
  <c r="M146" i="5"/>
  <c r="M148" i="5"/>
  <c r="M150" i="5"/>
  <c r="M154" i="5"/>
  <c r="M160" i="5"/>
  <c r="M164" i="5"/>
  <c r="M174" i="5"/>
  <c r="M176" i="5"/>
  <c r="M180" i="5"/>
  <c r="M186" i="5"/>
  <c r="M190" i="5"/>
  <c r="M192" i="5"/>
  <c r="M194" i="5"/>
  <c r="M196" i="5"/>
  <c r="M198" i="5"/>
  <c r="M208" i="5"/>
  <c r="M212" i="5"/>
  <c r="M218" i="5"/>
  <c r="M224" i="5"/>
  <c r="M228" i="5"/>
  <c r="M230" i="5"/>
  <c r="M240" i="5"/>
  <c r="M244" i="5"/>
  <c r="M246" i="5"/>
  <c r="M250" i="5"/>
  <c r="M254" i="5"/>
  <c r="M256" i="5"/>
  <c r="M258" i="5"/>
  <c r="M260" i="5"/>
  <c r="M272" i="5"/>
  <c r="M276" i="5"/>
  <c r="M278" i="5"/>
  <c r="M286" i="5"/>
  <c r="M294" i="5"/>
  <c r="M302" i="5"/>
  <c r="M310" i="5"/>
  <c r="M318" i="5"/>
  <c r="M326" i="5"/>
  <c r="M334" i="5"/>
  <c r="M344" i="5"/>
  <c r="M350" i="5"/>
  <c r="M366" i="5"/>
  <c r="M368" i="5"/>
  <c r="M370" i="5"/>
  <c r="M376" i="5"/>
  <c r="M384" i="5"/>
  <c r="M392" i="5"/>
  <c r="M400" i="5"/>
  <c r="M408" i="5"/>
  <c r="M420" i="5"/>
  <c r="M426" i="5"/>
  <c r="M432" i="5"/>
  <c r="M436" i="5"/>
  <c r="M448" i="5"/>
  <c r="M452" i="5"/>
  <c r="M462" i="5"/>
  <c r="M468" i="5"/>
  <c r="M494" i="5"/>
  <c r="M502" i="5"/>
  <c r="M510" i="5"/>
  <c r="M518" i="5"/>
  <c r="M526" i="5"/>
  <c r="M530" i="5"/>
  <c r="M534" i="5"/>
  <c r="M538" i="5"/>
  <c r="M542" i="5"/>
  <c r="M546" i="5"/>
  <c r="M550" i="5"/>
  <c r="M574" i="5"/>
  <c r="M581" i="5"/>
  <c r="M585" i="5"/>
  <c r="M589" i="5"/>
  <c r="M596" i="5"/>
  <c r="M600" i="5"/>
  <c r="M604" i="5"/>
  <c r="M64" i="5"/>
  <c r="M75" i="5"/>
  <c r="M82" i="5"/>
  <c r="M106" i="5"/>
  <c r="M173" i="5"/>
  <c r="M189" i="5"/>
  <c r="M205" i="5"/>
  <c r="M231" i="5"/>
  <c r="M235" i="5"/>
  <c r="M237" i="5"/>
  <c r="M253" i="5"/>
  <c r="M287" i="5"/>
  <c r="M305" i="5"/>
  <c r="M321" i="5"/>
  <c r="M335" i="5"/>
  <c r="M369" i="5"/>
  <c r="M377" i="5"/>
  <c r="M393" i="5"/>
  <c r="M397" i="5"/>
  <c r="M437" i="5"/>
  <c r="M441" i="5"/>
  <c r="M445" i="5"/>
  <c r="M469" i="5"/>
  <c r="M473" i="5"/>
  <c r="M484" i="5"/>
  <c r="M492" i="5"/>
  <c r="M69" i="5"/>
  <c r="M96" i="5"/>
  <c r="M5" i="5"/>
  <c r="M7" i="5"/>
  <c r="M21" i="5"/>
  <c r="M52" i="5"/>
  <c r="M78" i="5"/>
  <c r="M85" i="5"/>
  <c r="M97" i="5"/>
  <c r="M113" i="5"/>
  <c r="M117" i="5"/>
  <c r="M507" i="5"/>
  <c r="M511" i="5"/>
  <c r="M523" i="5"/>
  <c r="M539" i="5"/>
  <c r="M543" i="5"/>
  <c r="M547" i="5"/>
  <c r="M563" i="5"/>
  <c r="Q16" i="5"/>
  <c r="Q20" i="5"/>
  <c r="K24" i="5"/>
  <c r="K28" i="5"/>
  <c r="Q57" i="5"/>
  <c r="K87" i="5"/>
  <c r="K103" i="5"/>
  <c r="K119" i="5"/>
  <c r="K129" i="5"/>
  <c r="K133" i="5"/>
  <c r="Q135" i="5"/>
  <c r="K137" i="5"/>
  <c r="K145" i="5"/>
  <c r="K149" i="5"/>
  <c r="K153" i="5"/>
  <c r="Q155" i="5"/>
  <c r="K161" i="5"/>
  <c r="K165" i="5"/>
  <c r="K167" i="5"/>
  <c r="K169" i="5"/>
  <c r="K171" i="5"/>
  <c r="K177" i="5"/>
  <c r="Q179" i="5"/>
  <c r="K181" i="5"/>
  <c r="K185" i="5"/>
  <c r="K193" i="5"/>
  <c r="K197" i="5"/>
  <c r="K201" i="5"/>
  <c r="Q203" i="5"/>
  <c r="Q207" i="5"/>
  <c r="K209" i="5"/>
  <c r="K213" i="5"/>
  <c r="Q215" i="5"/>
  <c r="K217" i="5"/>
  <c r="Q223" i="5"/>
  <c r="K225" i="5"/>
  <c r="K229" i="5"/>
  <c r="K241" i="5"/>
  <c r="Q243" i="5"/>
  <c r="K245" i="5"/>
  <c r="K249" i="5"/>
  <c r="K257" i="5"/>
  <c r="K261" i="5"/>
  <c r="Q263" i="5"/>
  <c r="K265" i="5"/>
  <c r="K273" i="5"/>
  <c r="Q277" i="5"/>
  <c r="Q281" i="5"/>
  <c r="Q285" i="5"/>
  <c r="Q291" i="5"/>
  <c r="Q293" i="5"/>
  <c r="Q295" i="5"/>
  <c r="Q297" i="5"/>
  <c r="Q299" i="5"/>
  <c r="Q301" i="5"/>
  <c r="Q303" i="5"/>
  <c r="Q307" i="5"/>
  <c r="Q309" i="5"/>
  <c r="Q311" i="5"/>
  <c r="Q313" i="5"/>
  <c r="Q315" i="5"/>
  <c r="Q317" i="5"/>
  <c r="Q319" i="5"/>
  <c r="Q323" i="5"/>
  <c r="Q325" i="5"/>
  <c r="Q327" i="5"/>
  <c r="Q329" i="5"/>
  <c r="Q331" i="5"/>
  <c r="Q333" i="5"/>
  <c r="Q337" i="5"/>
  <c r="Q341" i="5"/>
  <c r="Q343" i="5"/>
  <c r="Q349" i="5"/>
  <c r="Q353" i="5"/>
  <c r="Q365" i="5"/>
  <c r="K373" i="5"/>
  <c r="K375" i="5"/>
  <c r="K379" i="5"/>
  <c r="K383" i="5"/>
  <c r="K395" i="5"/>
  <c r="K399" i="5"/>
  <c r="K403" i="5"/>
  <c r="K415" i="5"/>
  <c r="K419" i="5"/>
  <c r="K431" i="5"/>
  <c r="K443" i="5"/>
  <c r="K447" i="5"/>
  <c r="K449" i="5"/>
  <c r="K451" i="5"/>
  <c r="K455" i="5"/>
  <c r="K461" i="5"/>
  <c r="K465" i="5"/>
  <c r="K477" i="5"/>
  <c r="Q480" i="5"/>
  <c r="Q496" i="5"/>
  <c r="K504" i="5"/>
  <c r="K512" i="5"/>
  <c r="K524" i="5"/>
  <c r="Q536" i="5"/>
  <c r="Q583" i="5"/>
  <c r="Q595" i="5"/>
  <c r="Q601" i="5"/>
  <c r="Q605" i="5"/>
  <c r="K609" i="5"/>
  <c r="K611" i="5"/>
  <c r="K55" i="5"/>
  <c r="K58" i="5"/>
  <c r="Q77" i="5"/>
  <c r="O104" i="5"/>
  <c r="Q116" i="5"/>
  <c r="Q505" i="5"/>
  <c r="Q509" i="5"/>
  <c r="Q517" i="5"/>
  <c r="Q525" i="5"/>
  <c r="Q533" i="5"/>
  <c r="Q541" i="5"/>
  <c r="Q549" i="5"/>
  <c r="Q561" i="5"/>
  <c r="K569" i="5"/>
  <c r="Q573" i="5"/>
  <c r="K25" i="5"/>
  <c r="K33" i="5"/>
  <c r="Q39" i="5"/>
  <c r="Q43" i="5"/>
  <c r="K45" i="5"/>
  <c r="Q47" i="5"/>
  <c r="K49" i="5"/>
  <c r="K59" i="5"/>
  <c r="K63" i="5"/>
  <c r="Q66" i="5"/>
  <c r="K74" i="5"/>
  <c r="Q89" i="5"/>
  <c r="Q93" i="5"/>
  <c r="Q101" i="5"/>
  <c r="Q105" i="5"/>
  <c r="Q109" i="5"/>
  <c r="K121" i="5"/>
  <c r="Q124" i="5"/>
  <c r="Q126" i="5"/>
  <c r="Q130" i="5"/>
  <c r="Q134" i="5"/>
  <c r="Q136" i="5"/>
  <c r="Q138" i="5"/>
  <c r="Q140" i="5"/>
  <c r="Q142" i="5"/>
  <c r="Q152" i="5"/>
  <c r="Q156" i="5"/>
  <c r="Q158" i="5"/>
  <c r="Q162" i="5"/>
  <c r="Q166" i="5"/>
  <c r="Q168" i="5"/>
  <c r="Q170" i="5"/>
  <c r="Q172" i="5"/>
  <c r="Q178" i="5"/>
  <c r="Q182" i="5"/>
  <c r="Q184" i="5"/>
  <c r="Q188" i="5"/>
  <c r="Q200" i="5"/>
  <c r="Q202" i="5"/>
  <c r="Q204" i="5"/>
  <c r="Q206" i="5"/>
  <c r="Q210" i="5"/>
  <c r="Q214" i="5"/>
  <c r="Q216" i="5"/>
  <c r="Q220" i="5"/>
  <c r="Q222" i="5"/>
  <c r="Q226" i="5"/>
  <c r="Q232" i="5"/>
  <c r="Q234" i="5"/>
  <c r="Q236" i="5"/>
  <c r="Q238" i="5"/>
  <c r="Q242" i="5"/>
  <c r="Q248" i="5"/>
  <c r="Q252" i="5"/>
  <c r="Q262" i="5"/>
  <c r="Q264" i="5"/>
  <c r="Q266" i="5"/>
  <c r="Q268" i="5"/>
  <c r="Q270" i="5"/>
  <c r="Q274" i="5"/>
  <c r="K280" i="5"/>
  <c r="K282" i="5"/>
  <c r="K284" i="5"/>
  <c r="K288" i="5"/>
  <c r="K290" i="5"/>
  <c r="K292" i="5"/>
  <c r="K296" i="5"/>
  <c r="K298" i="5"/>
  <c r="K300" i="5"/>
  <c r="K304" i="5"/>
  <c r="K306" i="5"/>
  <c r="K308" i="5"/>
  <c r="K312" i="5"/>
  <c r="K314" i="5"/>
  <c r="K316" i="5"/>
  <c r="K320" i="5"/>
  <c r="K322" i="5"/>
  <c r="K324" i="5"/>
  <c r="K328" i="5"/>
  <c r="K330" i="5"/>
  <c r="K332" i="5"/>
  <c r="K338" i="5"/>
  <c r="K340" i="5"/>
  <c r="K342" i="5"/>
  <c r="K346" i="5"/>
  <c r="K348" i="5"/>
  <c r="K352" i="5"/>
  <c r="K354" i="5"/>
  <c r="K356" i="5"/>
  <c r="K358" i="5"/>
  <c r="K360" i="5"/>
  <c r="K362" i="5"/>
  <c r="K364" i="5"/>
  <c r="Q372" i="5"/>
  <c r="Q374" i="5"/>
  <c r="Q378" i="5"/>
  <c r="Q380" i="5"/>
  <c r="Q382" i="5"/>
  <c r="Q386" i="5"/>
  <c r="Q388" i="5"/>
  <c r="Q390" i="5"/>
  <c r="Q394" i="5"/>
  <c r="Q396" i="5"/>
  <c r="Q398" i="5"/>
  <c r="Q402" i="5"/>
  <c r="Q404" i="5"/>
  <c r="Q406" i="5"/>
  <c r="Q410" i="5"/>
  <c r="Q412" i="5"/>
  <c r="Q416" i="5"/>
  <c r="Q418" i="5"/>
  <c r="Q422" i="5"/>
  <c r="Q424" i="5"/>
  <c r="Q428" i="5"/>
  <c r="Q440" i="5"/>
  <c r="Q442" i="5"/>
  <c r="Q444" i="5"/>
  <c r="Q446" i="5"/>
  <c r="Q456" i="5"/>
  <c r="Q458" i="5"/>
  <c r="Q460" i="5"/>
  <c r="Q464" i="5"/>
  <c r="Q470" i="5"/>
  <c r="Q472" i="5"/>
  <c r="Q476" i="5"/>
  <c r="Q486" i="5"/>
  <c r="K490" i="5"/>
  <c r="K498" i="5"/>
  <c r="K506" i="5"/>
  <c r="K514" i="5"/>
  <c r="K522" i="5"/>
  <c r="K554" i="5"/>
  <c r="K558" i="5"/>
  <c r="K562" i="5"/>
  <c r="K566" i="5"/>
  <c r="K570" i="5"/>
  <c r="Q577" i="5"/>
  <c r="Q593" i="5"/>
  <c r="Q598" i="5"/>
  <c r="Q602" i="5"/>
  <c r="K606" i="5"/>
  <c r="Q608" i="5"/>
  <c r="Q610" i="5"/>
  <c r="K14" i="5"/>
  <c r="Q18" i="5"/>
  <c r="K36" i="5"/>
  <c r="K44" i="5"/>
  <c r="Q61" i="5"/>
  <c r="K83" i="5"/>
  <c r="K99" i="5"/>
  <c r="K115" i="5"/>
  <c r="K123" i="5"/>
  <c r="Q159" i="5"/>
  <c r="Q351" i="5"/>
  <c r="K371" i="5"/>
  <c r="K381" i="5"/>
  <c r="K387" i="5"/>
  <c r="K391" i="5"/>
  <c r="K405" i="5"/>
  <c r="K407" i="5"/>
  <c r="K411" i="5"/>
  <c r="K413" i="5"/>
  <c r="K417" i="5"/>
  <c r="K423" i="5"/>
  <c r="K427" i="5"/>
  <c r="K429" i="5"/>
  <c r="K433" i="5"/>
  <c r="K435" i="5"/>
  <c r="K439" i="5"/>
  <c r="K459" i="5"/>
  <c r="K463" i="5"/>
  <c r="K467" i="5"/>
  <c r="K475" i="5"/>
  <c r="Q488" i="5"/>
  <c r="K508" i="5"/>
  <c r="K520" i="5"/>
  <c r="K528" i="5"/>
  <c r="Q532" i="5"/>
  <c r="K540" i="5"/>
  <c r="K556" i="5"/>
  <c r="K564" i="5"/>
  <c r="K572" i="5"/>
  <c r="Q587" i="5"/>
  <c r="Q591" i="5"/>
  <c r="Q597" i="5"/>
  <c r="Q599" i="5"/>
  <c r="Q603" i="5"/>
  <c r="Q51" i="5"/>
  <c r="Q62" i="5"/>
  <c r="Q73" i="5"/>
  <c r="K81" i="5"/>
  <c r="P88" i="5"/>
  <c r="Q112" i="5"/>
  <c r="Q120" i="5"/>
  <c r="K481" i="5"/>
  <c r="Q493" i="5"/>
  <c r="Q501" i="5"/>
  <c r="Q521" i="5"/>
  <c r="Q529" i="5"/>
  <c r="Q537" i="5"/>
  <c r="Q545" i="5"/>
  <c r="Q553" i="5"/>
  <c r="K580" i="5"/>
  <c r="K588" i="5"/>
  <c r="K13" i="5"/>
  <c r="Q17" i="5"/>
  <c r="Q23" i="5"/>
  <c r="Q27" i="5"/>
  <c r="K29" i="5"/>
  <c r="Q31" i="5"/>
  <c r="Q35" i="5"/>
  <c r="K37" i="5"/>
  <c r="K41" i="5"/>
  <c r="Q53" i="5"/>
  <c r="K67" i="5"/>
  <c r="K71" i="5"/>
  <c r="Q86" i="5"/>
  <c r="K98" i="5"/>
  <c r="K102" i="5"/>
  <c r="Q122" i="5"/>
  <c r="K479" i="5"/>
  <c r="K483" i="5"/>
  <c r="Q491" i="5"/>
  <c r="K495" i="5"/>
  <c r="Q499" i="5"/>
  <c r="Q503" i="5"/>
  <c r="Q515" i="5"/>
  <c r="Q519" i="5"/>
  <c r="Q527" i="5"/>
  <c r="Q531" i="5"/>
  <c r="Q535" i="5"/>
  <c r="Q551" i="5"/>
  <c r="Q555" i="5"/>
  <c r="Q559" i="5"/>
  <c r="Q567" i="5"/>
  <c r="Q571" i="5"/>
  <c r="Q575" i="5"/>
  <c r="K578" i="5"/>
  <c r="K582" i="5"/>
  <c r="K586" i="5"/>
  <c r="K590" i="5"/>
  <c r="K594" i="5"/>
  <c r="G120" i="5"/>
  <c r="G112" i="5"/>
  <c r="Q395" i="5"/>
  <c r="K5" i="5"/>
  <c r="Q267" i="5"/>
  <c r="Q59" i="5"/>
  <c r="N83" i="5"/>
  <c r="Q308" i="5"/>
  <c r="K315" i="5"/>
  <c r="P92" i="5"/>
  <c r="Q15" i="5"/>
  <c r="Q100" i="5"/>
  <c r="K307" i="5"/>
  <c r="Q427" i="5"/>
  <c r="Q483" i="5"/>
  <c r="Q26" i="5"/>
  <c r="Q42" i="5"/>
  <c r="Q45" i="5"/>
  <c r="N60" i="5"/>
  <c r="P72" i="5"/>
  <c r="Q90" i="5"/>
  <c r="Q98" i="5"/>
  <c r="P263" i="5"/>
  <c r="K319" i="5"/>
  <c r="P435" i="5"/>
  <c r="O478" i="5"/>
  <c r="Q25" i="5"/>
  <c r="Q33" i="5"/>
  <c r="Q40" i="5"/>
  <c r="Q41" i="5"/>
  <c r="Q49" i="5"/>
  <c r="O94" i="5"/>
  <c r="N103" i="5"/>
  <c r="P147" i="5"/>
  <c r="P151" i="5"/>
  <c r="N228" i="5"/>
  <c r="K274" i="5"/>
  <c r="Q435" i="5"/>
  <c r="P108" i="5"/>
  <c r="K52" i="5"/>
  <c r="K95" i="5"/>
  <c r="Q95" i="5"/>
  <c r="Q110" i="5"/>
  <c r="Q283" i="5"/>
  <c r="K283" i="5"/>
  <c r="Q426" i="5"/>
  <c r="K471" i="5"/>
  <c r="Q471" i="5"/>
  <c r="Q10" i="5"/>
  <c r="Q12" i="5"/>
  <c r="Q22" i="5"/>
  <c r="Q46" i="5"/>
  <c r="K62" i="5"/>
  <c r="K79" i="5"/>
  <c r="P95" i="5"/>
  <c r="Q279" i="5"/>
  <c r="Q287" i="5"/>
  <c r="K287" i="5"/>
  <c r="Q335" i="5"/>
  <c r="K344" i="5"/>
  <c r="Q370" i="5"/>
  <c r="K370" i="5"/>
  <c r="K426" i="5"/>
  <c r="K7" i="5"/>
  <c r="K21" i="5"/>
  <c r="Q58" i="5"/>
  <c r="Q79" i="5"/>
  <c r="Q84" i="5"/>
  <c r="K94" i="5"/>
  <c r="Q114" i="5"/>
  <c r="K276" i="5"/>
  <c r="Q276" i="5"/>
  <c r="K279" i="5"/>
  <c r="K339" i="5"/>
  <c r="K454" i="5"/>
  <c r="Q462" i="5"/>
  <c r="K462" i="5"/>
  <c r="Q4" i="5"/>
  <c r="K4" i="5"/>
  <c r="Q13" i="5"/>
  <c r="K18" i="5"/>
  <c r="K54" i="5"/>
  <c r="K90" i="5"/>
  <c r="Q94" i="5"/>
  <c r="Q118" i="5"/>
  <c r="K126" i="5"/>
  <c r="K336" i="5"/>
  <c r="Q336" i="5"/>
  <c r="Q355" i="5"/>
  <c r="Q363" i="5"/>
  <c r="K363" i="5"/>
  <c r="K267" i="5"/>
  <c r="K270" i="5"/>
  <c r="K311" i="5"/>
  <c r="P320" i="5"/>
  <c r="Q332" i="5"/>
  <c r="K402" i="5"/>
  <c r="K470" i="5"/>
  <c r="G84" i="5"/>
  <c r="N100" i="5"/>
  <c r="G76" i="5"/>
  <c r="N92" i="5"/>
  <c r="G116" i="5"/>
  <c r="N104" i="5"/>
  <c r="N10" i="5"/>
  <c r="G68" i="5"/>
  <c r="G6" i="5"/>
  <c r="N22" i="5"/>
  <c r="N113" i="5"/>
  <c r="N34" i="5"/>
  <c r="N39" i="5"/>
  <c r="N213" i="5"/>
  <c r="G121" i="5"/>
  <c r="G506" i="5"/>
  <c r="G8" i="5"/>
  <c r="N15" i="5"/>
  <c r="N19" i="5"/>
  <c r="N26" i="5"/>
  <c r="N27" i="5"/>
  <c r="N20" i="5"/>
  <c r="N31" i="5"/>
  <c r="N35" i="5"/>
  <c r="N42" i="5"/>
  <c r="N43" i="5"/>
  <c r="G46" i="5"/>
  <c r="N129" i="5"/>
  <c r="N596" i="5"/>
  <c r="G99" i="5"/>
  <c r="O48" i="5"/>
  <c r="Q48" i="5"/>
  <c r="K48" i="5"/>
  <c r="N47" i="5"/>
  <c r="Q44" i="5"/>
  <c r="K40" i="5"/>
  <c r="Q38" i="5"/>
  <c r="G38" i="5"/>
  <c r="Q37" i="5"/>
  <c r="Q36" i="5"/>
  <c r="Q34" i="5"/>
  <c r="Q32" i="5"/>
  <c r="K32" i="5"/>
  <c r="Q30" i="5"/>
  <c r="G30" i="5"/>
  <c r="Q29" i="5"/>
  <c r="Q28" i="5"/>
  <c r="P25" i="5"/>
  <c r="Q24" i="5"/>
  <c r="N23" i="5"/>
  <c r="Q21" i="5"/>
  <c r="Q19" i="5"/>
  <c r="K17" i="5"/>
  <c r="N16" i="5"/>
  <c r="Q14" i="5"/>
  <c r="G12" i="5"/>
  <c r="Q11" i="5"/>
  <c r="K11" i="5"/>
  <c r="O9" i="5"/>
  <c r="Q9" i="5"/>
  <c r="K9" i="5"/>
  <c r="Q8" i="5"/>
  <c r="Q7" i="5"/>
  <c r="Q6" i="5"/>
  <c r="Q5" i="5"/>
  <c r="N484" i="5"/>
  <c r="K359" i="5"/>
  <c r="K442" i="5"/>
  <c r="Q359" i="5"/>
  <c r="P383" i="5"/>
  <c r="K386" i="5"/>
  <c r="Q411" i="5"/>
  <c r="Q439" i="5"/>
  <c r="K450" i="5"/>
  <c r="K466" i="5"/>
  <c r="K355" i="5"/>
  <c r="Q371" i="5"/>
  <c r="Q379" i="5"/>
  <c r="Q383" i="5"/>
  <c r="K390" i="5"/>
  <c r="K398" i="5"/>
  <c r="Q419" i="5"/>
  <c r="Q450" i="5"/>
  <c r="Q466" i="5"/>
  <c r="Q475" i="5"/>
  <c r="N408" i="5"/>
  <c r="K64" i="5"/>
  <c r="K91" i="5"/>
  <c r="Q91" i="5"/>
  <c r="Q97" i="5"/>
  <c r="K97" i="5"/>
  <c r="Q50" i="5"/>
  <c r="Q64" i="5"/>
  <c r="K75" i="5"/>
  <c r="Q75" i="5"/>
  <c r="Q78" i="5"/>
  <c r="K78" i="5"/>
  <c r="Q80" i="5"/>
  <c r="Q85" i="5"/>
  <c r="K85" i="5"/>
  <c r="Q96" i="5"/>
  <c r="K111" i="5"/>
  <c r="Q111" i="5"/>
  <c r="Q65" i="5"/>
  <c r="K65" i="5"/>
  <c r="Q69" i="5"/>
  <c r="K70" i="5"/>
  <c r="P75" i="5"/>
  <c r="K80" i="5"/>
  <c r="Q82" i="5"/>
  <c r="K82" i="5"/>
  <c r="K84" i="5"/>
  <c r="K96" i="5"/>
  <c r="Q106" i="5"/>
  <c r="K106" i="5"/>
  <c r="O122" i="5"/>
  <c r="K69" i="5"/>
  <c r="Q70" i="5"/>
  <c r="Q74" i="5"/>
  <c r="Q81" i="5"/>
  <c r="K86" i="5"/>
  <c r="K100" i="5"/>
  <c r="K107" i="5"/>
  <c r="Q107" i="5"/>
  <c r="Q123" i="5"/>
  <c r="Q52" i="5"/>
  <c r="Q54" i="5"/>
  <c r="Q68" i="5"/>
  <c r="Q102" i="5"/>
  <c r="K114" i="5"/>
  <c r="K118" i="5"/>
  <c r="Q119" i="5"/>
  <c r="K66" i="5"/>
  <c r="K68" i="5"/>
  <c r="K101" i="5"/>
  <c r="K110" i="5"/>
  <c r="Q115" i="5"/>
  <c r="K122" i="5"/>
  <c r="N67" i="5"/>
  <c r="G117" i="5"/>
  <c r="N64" i="5"/>
  <c r="N51" i="5"/>
  <c r="G62" i="5"/>
  <c r="G78" i="5"/>
  <c r="G94" i="5"/>
  <c r="N101" i="5"/>
  <c r="G111" i="5"/>
  <c r="G123" i="5"/>
  <c r="G56" i="5"/>
  <c r="G71" i="5"/>
  <c r="G72" i="5"/>
  <c r="G87" i="5"/>
  <c r="G88" i="5"/>
  <c r="G108" i="5"/>
  <c r="G80" i="5"/>
  <c r="G82" i="5"/>
  <c r="G96" i="5"/>
  <c r="G98" i="5"/>
  <c r="N128" i="5"/>
  <c r="N180" i="5"/>
  <c r="N185" i="5"/>
  <c r="N204" i="5"/>
  <c r="N240" i="5"/>
  <c r="N177" i="5"/>
  <c r="N184" i="5"/>
  <c r="N201" i="5"/>
  <c r="N233" i="5"/>
  <c r="N260" i="5"/>
  <c r="N141" i="5"/>
  <c r="N193" i="5"/>
  <c r="G195" i="5"/>
  <c r="N196" i="5"/>
  <c r="N225" i="5"/>
  <c r="N232" i="5"/>
  <c r="G248" i="5"/>
  <c r="N140" i="5"/>
  <c r="N161" i="5"/>
  <c r="N192" i="5"/>
  <c r="N205" i="5"/>
  <c r="N216" i="5"/>
  <c r="N241" i="5"/>
  <c r="Q147" i="5"/>
  <c r="P182" i="5"/>
  <c r="Q167" i="5"/>
  <c r="Q171" i="5"/>
  <c r="Q183" i="5"/>
  <c r="G125" i="5"/>
  <c r="G127" i="5"/>
  <c r="G132" i="5"/>
  <c r="G133" i="5"/>
  <c r="G145" i="5"/>
  <c r="G169" i="5"/>
  <c r="G189" i="5"/>
  <c r="G247" i="5"/>
  <c r="G256" i="5"/>
  <c r="G257" i="5"/>
  <c r="N124" i="5"/>
  <c r="G131" i="5"/>
  <c r="N160" i="5"/>
  <c r="N168" i="5"/>
  <c r="N176" i="5"/>
  <c r="N224" i="5"/>
  <c r="N237" i="5"/>
  <c r="N253" i="5"/>
  <c r="G255" i="5"/>
  <c r="N173" i="5"/>
  <c r="G183" i="5"/>
  <c r="N188" i="5"/>
  <c r="G191" i="5"/>
  <c r="G197" i="5"/>
  <c r="N221" i="5"/>
  <c r="N244" i="5"/>
  <c r="N252" i="5"/>
  <c r="G259" i="5"/>
  <c r="Q296" i="5"/>
  <c r="Q300" i="5"/>
  <c r="Q324" i="5"/>
  <c r="Q339" i="5"/>
  <c r="K271" i="5"/>
  <c r="Q271" i="5"/>
  <c r="Q280" i="5"/>
  <c r="Q284" i="5"/>
  <c r="K295" i="5"/>
  <c r="K299" i="5"/>
  <c r="Q320" i="5"/>
  <c r="K323" i="5"/>
  <c r="P332" i="5"/>
  <c r="K335" i="5"/>
  <c r="Q344" i="5"/>
  <c r="K347" i="5"/>
  <c r="Q347" i="5"/>
  <c r="Q348" i="5"/>
  <c r="Q292" i="5"/>
  <c r="Q304" i="5"/>
  <c r="Q328" i="5"/>
  <c r="Q340" i="5"/>
  <c r="K262" i="5"/>
  <c r="K263" i="5"/>
  <c r="K266" i="5"/>
  <c r="Q288" i="5"/>
  <c r="K291" i="5"/>
  <c r="K303" i="5"/>
  <c r="Q312" i="5"/>
  <c r="Q316" i="5"/>
  <c r="K327" i="5"/>
  <c r="K331" i="5"/>
  <c r="K343" i="5"/>
  <c r="N342" i="5"/>
  <c r="N330" i="5"/>
  <c r="N269" i="5"/>
  <c r="G273" i="5"/>
  <c r="N278" i="5"/>
  <c r="N297" i="5"/>
  <c r="N305" i="5"/>
  <c r="N306" i="5"/>
  <c r="N298" i="5"/>
  <c r="N268" i="5"/>
  <c r="N329" i="5"/>
  <c r="Q606" i="5"/>
  <c r="K601" i="5"/>
  <c r="K602" i="5"/>
  <c r="K605" i="5"/>
  <c r="N604" i="5"/>
  <c r="N608" i="5"/>
  <c r="N609" i="5"/>
  <c r="N600" i="5"/>
  <c r="N465" i="5"/>
  <c r="G463" i="5"/>
  <c r="N376" i="5"/>
  <c r="N384" i="5"/>
  <c r="K519" i="5"/>
  <c r="K491" i="5"/>
  <c r="K553" i="5"/>
  <c r="G488" i="5"/>
  <c r="N592" i="5"/>
  <c r="N595" i="5"/>
  <c r="N521" i="5"/>
  <c r="N526" i="5"/>
  <c r="N549" i="5"/>
  <c r="N514" i="5"/>
  <c r="N525" i="5"/>
  <c r="N591" i="5"/>
  <c r="N513" i="5"/>
  <c r="K531" i="5"/>
  <c r="K532" i="5"/>
  <c r="Q570" i="5"/>
  <c r="Q512" i="5"/>
  <c r="Q524" i="5"/>
  <c r="Q582" i="5"/>
  <c r="K499" i="5"/>
  <c r="K535" i="5"/>
  <c r="K536" i="5"/>
  <c r="K544" i="5"/>
  <c r="K561" i="5"/>
  <c r="K486" i="5"/>
  <c r="Q508" i="5"/>
  <c r="Q544" i="5"/>
  <c r="Q558" i="5"/>
  <c r="Q566" i="5"/>
  <c r="K503" i="5"/>
  <c r="Q590" i="5"/>
  <c r="N498" i="5"/>
  <c r="N530" i="5"/>
  <c r="N533" i="5"/>
  <c r="G496" i="5"/>
  <c r="N493" i="5"/>
  <c r="N497" i="5"/>
  <c r="N529" i="5"/>
  <c r="N542" i="5"/>
  <c r="N567" i="5"/>
  <c r="N481" i="5"/>
  <c r="N518" i="5"/>
  <c r="G562" i="5"/>
  <c r="N563" i="5"/>
  <c r="N584" i="5"/>
  <c r="G501" i="5"/>
  <c r="G537" i="5"/>
  <c r="G579" i="5"/>
  <c r="N505" i="5"/>
  <c r="N517" i="5"/>
  <c r="N541" i="5"/>
  <c r="N545" i="5"/>
  <c r="N546" i="5"/>
  <c r="N576" i="5"/>
  <c r="N580" i="5"/>
  <c r="N583" i="5"/>
  <c r="G490" i="5"/>
  <c r="N485" i="5"/>
  <c r="N494" i="5"/>
  <c r="G551" i="5"/>
  <c r="N552" i="5"/>
  <c r="N556" i="5"/>
  <c r="G558" i="5"/>
  <c r="N564" i="5"/>
  <c r="N571" i="5"/>
  <c r="N572" i="5"/>
  <c r="N575" i="5"/>
  <c r="G587" i="5"/>
  <c r="K222" i="5"/>
  <c r="K223" i="5"/>
  <c r="Q227" i="5"/>
  <c r="K234" i="5"/>
  <c r="K130" i="5"/>
  <c r="K147" i="5"/>
  <c r="Q151" i="5"/>
  <c r="Q163" i="5"/>
  <c r="Q239" i="5"/>
  <c r="Q127" i="5"/>
  <c r="K131" i="5"/>
  <c r="K134" i="5"/>
  <c r="K135" i="5"/>
  <c r="K142" i="5"/>
  <c r="K242" i="5"/>
  <c r="K243" i="5"/>
  <c r="K138" i="5"/>
  <c r="Q139" i="5"/>
  <c r="Q143" i="5"/>
  <c r="K162" i="5"/>
  <c r="K163" i="5"/>
  <c r="K226" i="5"/>
  <c r="K227" i="5"/>
  <c r="K239" i="5"/>
  <c r="Q131" i="5"/>
  <c r="K151" i="5"/>
  <c r="K166" i="5"/>
  <c r="K182" i="5"/>
  <c r="Q191" i="5"/>
  <c r="K191" i="5"/>
  <c r="K231" i="5"/>
  <c r="Q231" i="5"/>
  <c r="Q246" i="5"/>
  <c r="K246" i="5"/>
  <c r="Q250" i="5"/>
  <c r="K250" i="5"/>
  <c r="Q154" i="5"/>
  <c r="P154" i="5"/>
  <c r="K154" i="5"/>
  <c r="P211" i="5"/>
  <c r="K127" i="5"/>
  <c r="K139" i="5"/>
  <c r="Q174" i="5"/>
  <c r="K183" i="5"/>
  <c r="Q186" i="5"/>
  <c r="O219" i="5"/>
  <c r="P219" i="5"/>
  <c r="Q230" i="5"/>
  <c r="K230" i="5"/>
  <c r="Q258" i="5"/>
  <c r="K258" i="5"/>
  <c r="Q146" i="5"/>
  <c r="Q150" i="5"/>
  <c r="P150" i="5"/>
  <c r="Q190" i="5"/>
  <c r="Q194" i="5"/>
  <c r="K194" i="5"/>
  <c r="Q218" i="5"/>
  <c r="K218" i="5"/>
  <c r="Q254" i="5"/>
  <c r="K254" i="5"/>
  <c r="K146" i="5"/>
  <c r="K150" i="5"/>
  <c r="Q175" i="5"/>
  <c r="K175" i="5"/>
  <c r="Q187" i="5"/>
  <c r="K187" i="5"/>
  <c r="K190" i="5"/>
  <c r="Q198" i="5"/>
  <c r="K198" i="5"/>
  <c r="P259" i="5"/>
  <c r="K143" i="5"/>
  <c r="O147" i="5"/>
  <c r="K174" i="5"/>
  <c r="K186" i="5"/>
  <c r="Q199" i="5"/>
  <c r="K199" i="5"/>
  <c r="K235" i="5"/>
  <c r="Q235" i="5"/>
  <c r="P247" i="5"/>
  <c r="O255" i="5"/>
  <c r="P255" i="5"/>
  <c r="K195" i="5"/>
  <c r="Q195" i="5"/>
  <c r="K202" i="5"/>
  <c r="K206" i="5"/>
  <c r="K210" i="5"/>
  <c r="K211" i="5"/>
  <c r="Q211" i="5"/>
  <c r="K219" i="5"/>
  <c r="Q219" i="5"/>
  <c r="K238" i="5"/>
  <c r="K247" i="5"/>
  <c r="Q247" i="5"/>
  <c r="K251" i="5"/>
  <c r="Q251" i="5"/>
  <c r="K255" i="5"/>
  <c r="Q255" i="5"/>
  <c r="K259" i="5"/>
  <c r="Q259" i="5"/>
  <c r="K155" i="5"/>
  <c r="K158" i="5"/>
  <c r="K159" i="5"/>
  <c r="K170" i="5"/>
  <c r="K178" i="5"/>
  <c r="K179" i="5"/>
  <c r="K203" i="5"/>
  <c r="K207" i="5"/>
  <c r="K214" i="5"/>
  <c r="K215" i="5"/>
  <c r="N159" i="5"/>
  <c r="G159" i="5"/>
  <c r="N208" i="5"/>
  <c r="G208" i="5"/>
  <c r="N211" i="5"/>
  <c r="G211" i="5"/>
  <c r="N219" i="5"/>
  <c r="G219" i="5"/>
  <c r="G135" i="5"/>
  <c r="G136" i="5"/>
  <c r="G143" i="5"/>
  <c r="G144" i="5"/>
  <c r="N149" i="5"/>
  <c r="N163" i="5"/>
  <c r="G163" i="5"/>
  <c r="N172" i="5"/>
  <c r="G172" i="5"/>
  <c r="N207" i="5"/>
  <c r="G207" i="5"/>
  <c r="N137" i="5"/>
  <c r="N151" i="5"/>
  <c r="G151" i="5"/>
  <c r="G155" i="5"/>
  <c r="G156" i="5"/>
  <c r="N164" i="5"/>
  <c r="N171" i="5"/>
  <c r="G171" i="5"/>
  <c r="N200" i="5"/>
  <c r="G200" i="5"/>
  <c r="N209" i="5"/>
  <c r="G209" i="5"/>
  <c r="N236" i="5"/>
  <c r="G236" i="5"/>
  <c r="G147" i="5"/>
  <c r="G148" i="5"/>
  <c r="N152" i="5"/>
  <c r="N157" i="5"/>
  <c r="G165" i="5"/>
  <c r="N165" i="5"/>
  <c r="N199" i="5"/>
  <c r="G199" i="5"/>
  <c r="N212" i="5"/>
  <c r="G212" i="5"/>
  <c r="N220" i="5"/>
  <c r="G220" i="5"/>
  <c r="N235" i="5"/>
  <c r="G235" i="5"/>
  <c r="N249" i="5"/>
  <c r="N229" i="5"/>
  <c r="N153" i="5"/>
  <c r="N181" i="5"/>
  <c r="G215" i="5"/>
  <c r="N217" i="5"/>
  <c r="G223" i="5"/>
  <c r="G227" i="5"/>
  <c r="N245" i="5"/>
  <c r="G139" i="5"/>
  <c r="G167" i="5"/>
  <c r="G175" i="5"/>
  <c r="G179" i="5"/>
  <c r="G187" i="5"/>
  <c r="G203" i="5"/>
  <c r="G231" i="5"/>
  <c r="G239" i="5"/>
  <c r="G243" i="5"/>
  <c r="G251" i="5"/>
  <c r="G271" i="5"/>
  <c r="G272" i="5"/>
  <c r="G281" i="5"/>
  <c r="G313" i="5"/>
  <c r="G328" i="5"/>
  <c r="G337" i="5"/>
  <c r="G345" i="5"/>
  <c r="G261" i="5"/>
  <c r="G263" i="5"/>
  <c r="G264" i="5"/>
  <c r="N277" i="5"/>
  <c r="G284" i="5"/>
  <c r="G292" i="5"/>
  <c r="N301" i="5"/>
  <c r="G316" i="5"/>
  <c r="G324" i="5"/>
  <c r="G348" i="5"/>
  <c r="G285" i="5"/>
  <c r="N286" i="5"/>
  <c r="G293" i="5"/>
  <c r="N294" i="5"/>
  <c r="N309" i="5"/>
  <c r="G317" i="5"/>
  <c r="N318" i="5"/>
  <c r="G325" i="5"/>
  <c r="N326" i="5"/>
  <c r="N333" i="5"/>
  <c r="G349" i="5"/>
  <c r="N350" i="5"/>
  <c r="G392" i="5"/>
  <c r="N393" i="5"/>
  <c r="G265" i="5"/>
  <c r="G312" i="5"/>
  <c r="G321" i="5"/>
  <c r="G332" i="5"/>
  <c r="G341" i="5"/>
  <c r="G267" i="5"/>
  <c r="G276" i="5"/>
  <c r="N338" i="5"/>
  <c r="G340" i="5"/>
  <c r="N346" i="5"/>
  <c r="G388" i="5"/>
  <c r="G289" i="5"/>
  <c r="G300" i="5"/>
  <c r="G308" i="5"/>
  <c r="G344" i="5"/>
  <c r="N282" i="5"/>
  <c r="N290" i="5"/>
  <c r="G296" i="5"/>
  <c r="N302" i="5"/>
  <c r="N310" i="5"/>
  <c r="N314" i="5"/>
  <c r="N322" i="5"/>
  <c r="N334" i="5"/>
  <c r="N361" i="5"/>
  <c r="N362" i="5"/>
  <c r="K597" i="5"/>
  <c r="K598" i="5"/>
  <c r="Q611" i="5"/>
  <c r="K610" i="5"/>
  <c r="G599" i="5"/>
  <c r="G603" i="5"/>
  <c r="G602" i="5"/>
  <c r="G607" i="5"/>
  <c r="Q459" i="5"/>
  <c r="P434" i="5"/>
  <c r="P359" i="5"/>
  <c r="O450" i="5"/>
  <c r="O466" i="5"/>
  <c r="Q447" i="5"/>
  <c r="Q463" i="5"/>
  <c r="K351" i="5"/>
  <c r="Q367" i="5"/>
  <c r="Q375" i="5"/>
  <c r="K378" i="5"/>
  <c r="K382" i="5"/>
  <c r="K394" i="5"/>
  <c r="P398" i="5"/>
  <c r="K406" i="5"/>
  <c r="K418" i="5"/>
  <c r="K422" i="5"/>
  <c r="Q430" i="5"/>
  <c r="Q443" i="5"/>
  <c r="K446" i="5"/>
  <c r="Q454" i="5"/>
  <c r="Q455" i="5"/>
  <c r="K458" i="5"/>
  <c r="Q467" i="5"/>
  <c r="Q474" i="5"/>
  <c r="Q414" i="5"/>
  <c r="Q438" i="5"/>
  <c r="Q478" i="5"/>
  <c r="Q352" i="5"/>
  <c r="K367" i="5"/>
  <c r="K374" i="5"/>
  <c r="Q387" i="5"/>
  <c r="Q391" i="5"/>
  <c r="Q399" i="5"/>
  <c r="Q407" i="5"/>
  <c r="K410" i="5"/>
  <c r="K414" i="5"/>
  <c r="K430" i="5"/>
  <c r="Q431" i="5"/>
  <c r="K434" i="5"/>
  <c r="Q434" i="5"/>
  <c r="K438" i="5"/>
  <c r="Q451" i="5"/>
  <c r="K474" i="5"/>
  <c r="K478" i="5"/>
  <c r="Q360" i="5"/>
  <c r="Q356" i="5"/>
  <c r="Q364" i="5"/>
  <c r="Q403" i="5"/>
  <c r="Q415" i="5"/>
  <c r="Q423" i="5"/>
  <c r="G419" i="5"/>
  <c r="N448" i="5"/>
  <c r="N449" i="5"/>
  <c r="G360" i="5"/>
  <c r="G435" i="5"/>
  <c r="N380" i="5"/>
  <c r="N385" i="5"/>
  <c r="N412" i="5"/>
  <c r="N456" i="5"/>
  <c r="N460" i="5"/>
  <c r="N461" i="5"/>
  <c r="N464" i="5"/>
  <c r="G368" i="5"/>
  <c r="G396" i="5"/>
  <c r="G400" i="5"/>
  <c r="G407" i="5"/>
  <c r="N366" i="5"/>
  <c r="N369" i="5"/>
  <c r="N401" i="5"/>
  <c r="G416" i="5"/>
  <c r="G428" i="5"/>
  <c r="N440" i="5"/>
  <c r="N441" i="5"/>
  <c r="N453" i="5"/>
  <c r="N472" i="5"/>
  <c r="N473" i="5"/>
  <c r="G476" i="5"/>
  <c r="G365" i="5"/>
  <c r="G372" i="5"/>
  <c r="G375" i="5"/>
  <c r="G404" i="5"/>
  <c r="G424" i="5"/>
  <c r="N354" i="5"/>
  <c r="N420" i="5"/>
  <c r="N425" i="5"/>
  <c r="N436" i="5"/>
  <c r="N452" i="5"/>
  <c r="G353" i="5"/>
  <c r="G357" i="5"/>
  <c r="G383" i="5"/>
  <c r="G391" i="5"/>
  <c r="G399" i="5"/>
  <c r="G432" i="5"/>
  <c r="G444" i="5"/>
  <c r="G451" i="5"/>
  <c r="G468" i="5"/>
  <c r="G364" i="5"/>
  <c r="N373" i="5"/>
  <c r="N381" i="5"/>
  <c r="N389" i="5"/>
  <c r="N397" i="5"/>
  <c r="N405" i="5"/>
  <c r="N413" i="5"/>
  <c r="G431" i="5"/>
  <c r="N457" i="5"/>
  <c r="N469" i="5"/>
  <c r="N358" i="5"/>
  <c r="N377" i="5"/>
  <c r="N409" i="5"/>
  <c r="N417" i="5"/>
  <c r="N421" i="5"/>
  <c r="N429" i="5"/>
  <c r="N433" i="5"/>
  <c r="N437" i="5"/>
  <c r="N445" i="5"/>
  <c r="G447" i="5"/>
  <c r="G467" i="5"/>
  <c r="N477" i="5"/>
  <c r="Q482" i="5"/>
  <c r="K492" i="5"/>
  <c r="Q492" i="5"/>
  <c r="K500" i="5"/>
  <c r="Q500" i="5"/>
  <c r="Q511" i="5"/>
  <c r="Q539" i="5"/>
  <c r="Q543" i="5"/>
  <c r="K548" i="5"/>
  <c r="K482" i="5"/>
  <c r="K511" i="5"/>
  <c r="K539" i="5"/>
  <c r="K543" i="5"/>
  <c r="Q548" i="5"/>
  <c r="K574" i="5"/>
  <c r="Q574" i="5"/>
  <c r="Q581" i="5"/>
  <c r="K516" i="5"/>
  <c r="Q516" i="5"/>
  <c r="Q523" i="5"/>
  <c r="K523" i="5"/>
  <c r="Q547" i="5"/>
  <c r="K547" i="5"/>
  <c r="Q557" i="5"/>
  <c r="Q562" i="5"/>
  <c r="Q565" i="5"/>
  <c r="K565" i="5"/>
  <c r="K581" i="5"/>
  <c r="Q585" i="5"/>
  <c r="K487" i="5"/>
  <c r="Q487" i="5"/>
  <c r="Q495" i="5"/>
  <c r="K496" i="5"/>
  <c r="Q507" i="5"/>
  <c r="K507" i="5"/>
  <c r="Q540" i="5"/>
  <c r="K557" i="5"/>
  <c r="Q569" i="5"/>
  <c r="K585" i="5"/>
  <c r="Q586" i="5"/>
  <c r="Q589" i="5"/>
  <c r="K589" i="5"/>
  <c r="Q528" i="5"/>
  <c r="Q578" i="5"/>
  <c r="Q594" i="5"/>
  <c r="Q479" i="5"/>
  <c r="Q504" i="5"/>
  <c r="K515" i="5"/>
  <c r="Q520" i="5"/>
  <c r="K527" i="5"/>
  <c r="Q554" i="5"/>
  <c r="K573" i="5"/>
  <c r="K577" i="5"/>
  <c r="K593" i="5"/>
  <c r="G480" i="5"/>
  <c r="G509" i="5"/>
  <c r="G536" i="5"/>
  <c r="G550" i="5"/>
  <c r="G566" i="5"/>
  <c r="N489" i="5"/>
  <c r="N502" i="5"/>
  <c r="N560" i="5"/>
  <c r="G574" i="5"/>
  <c r="G582" i="5"/>
  <c r="G483" i="5"/>
  <c r="G512" i="5"/>
  <c r="G534" i="5"/>
  <c r="G538" i="5"/>
  <c r="G555" i="5"/>
  <c r="G559" i="5"/>
  <c r="N510" i="5"/>
  <c r="N522" i="5"/>
  <c r="G528" i="5"/>
  <c r="G544" i="5"/>
  <c r="N568" i="5"/>
  <c r="N588" i="5"/>
  <c r="G590" i="5"/>
  <c r="G594" i="5"/>
  <c r="P26" i="5"/>
  <c r="O26" i="5"/>
  <c r="P34" i="5"/>
  <c r="O34" i="5"/>
  <c r="P42" i="5"/>
  <c r="O42" i="5"/>
  <c r="P38" i="5"/>
  <c r="O38" i="5"/>
  <c r="N89" i="5"/>
  <c r="O92" i="5"/>
  <c r="K128" i="5"/>
  <c r="Q128" i="5"/>
  <c r="N170" i="5"/>
  <c r="G170" i="5"/>
  <c r="Q173" i="5"/>
  <c r="K173" i="5"/>
  <c r="K192" i="5"/>
  <c r="Q192" i="5"/>
  <c r="N202" i="5"/>
  <c r="G202" i="5"/>
  <c r="Q205" i="5"/>
  <c r="K205" i="5"/>
  <c r="Q237" i="5"/>
  <c r="K237" i="5"/>
  <c r="K256" i="5"/>
  <c r="Q256" i="5"/>
  <c r="N266" i="5"/>
  <c r="G266" i="5"/>
  <c r="N336" i="5"/>
  <c r="G336" i="5"/>
  <c r="N359" i="5"/>
  <c r="G359" i="5"/>
  <c r="K361" i="5"/>
  <c r="Q361" i="5"/>
  <c r="Q389" i="5"/>
  <c r="K389" i="5"/>
  <c r="Q397" i="5"/>
  <c r="K397" i="5"/>
  <c r="N411" i="5"/>
  <c r="G411" i="5"/>
  <c r="N415" i="5"/>
  <c r="G415" i="5"/>
  <c r="G14" i="5"/>
  <c r="K16" i="5"/>
  <c r="K20" i="5"/>
  <c r="K23" i="5"/>
  <c r="K27" i="5"/>
  <c r="K31" i="5"/>
  <c r="G33" i="5"/>
  <c r="G37" i="5"/>
  <c r="K51" i="5"/>
  <c r="K60" i="5"/>
  <c r="N63" i="5"/>
  <c r="Q71" i="5"/>
  <c r="G74" i="5"/>
  <c r="Q76" i="5"/>
  <c r="N79" i="5"/>
  <c r="N85" i="5"/>
  <c r="Q87" i="5"/>
  <c r="K92" i="5"/>
  <c r="K93" i="5"/>
  <c r="N95" i="5"/>
  <c r="G106" i="5"/>
  <c r="Q108" i="5"/>
  <c r="Q113" i="5"/>
  <c r="G118" i="5"/>
  <c r="N118" i="5"/>
  <c r="K132" i="5"/>
  <c r="Q132" i="5"/>
  <c r="K228" i="5"/>
  <c r="Q228" i="5"/>
  <c r="Q233" i="5"/>
  <c r="N254" i="5"/>
  <c r="G254" i="5"/>
  <c r="G320" i="5"/>
  <c r="K321" i="5"/>
  <c r="Q321" i="5"/>
  <c r="Q441" i="5"/>
  <c r="K441" i="5"/>
  <c r="N5" i="5"/>
  <c r="K10" i="5"/>
  <c r="K12" i="5"/>
  <c r="G13" i="5"/>
  <c r="K15" i="5"/>
  <c r="G17" i="5"/>
  <c r="N18" i="5"/>
  <c r="K19" i="5"/>
  <c r="G21" i="5"/>
  <c r="K22" i="5"/>
  <c r="G24" i="5"/>
  <c r="N25" i="5"/>
  <c r="K26" i="5"/>
  <c r="G28" i="5"/>
  <c r="N29" i="5"/>
  <c r="K30" i="5"/>
  <c r="G32" i="5"/>
  <c r="K34" i="5"/>
  <c r="G36" i="5"/>
  <c r="K38" i="5"/>
  <c r="G40" i="5"/>
  <c r="N41" i="5"/>
  <c r="K42" i="5"/>
  <c r="G44" i="5"/>
  <c r="N45" i="5"/>
  <c r="K46" i="5"/>
  <c r="G48" i="5"/>
  <c r="N49" i="5"/>
  <c r="K50" i="5"/>
  <c r="G52" i="5"/>
  <c r="G54" i="5"/>
  <c r="K56" i="5"/>
  <c r="Q56" i="5"/>
  <c r="K57" i="5"/>
  <c r="G59" i="5"/>
  <c r="N65" i="5"/>
  <c r="Q67" i="5"/>
  <c r="G70" i="5"/>
  <c r="K72" i="5"/>
  <c r="Q72" i="5"/>
  <c r="K73" i="5"/>
  <c r="G75" i="5"/>
  <c r="N81" i="5"/>
  <c r="Q83" i="5"/>
  <c r="O84" i="5"/>
  <c r="G86" i="5"/>
  <c r="K88" i="5"/>
  <c r="Q88" i="5"/>
  <c r="K89" i="5"/>
  <c r="G91" i="5"/>
  <c r="N97" i="5"/>
  <c r="Q99" i="5"/>
  <c r="G102" i="5"/>
  <c r="K104" i="5"/>
  <c r="Q104" i="5"/>
  <c r="K105" i="5"/>
  <c r="G107" i="5"/>
  <c r="K113" i="5"/>
  <c r="G114" i="5"/>
  <c r="N114" i="5"/>
  <c r="O114" i="5"/>
  <c r="G115" i="5"/>
  <c r="K116" i="5"/>
  <c r="Q125" i="5"/>
  <c r="K125" i="5"/>
  <c r="K144" i="5"/>
  <c r="Q144" i="5"/>
  <c r="N154" i="5"/>
  <c r="G154" i="5"/>
  <c r="Q157" i="5"/>
  <c r="K157" i="5"/>
  <c r="K176" i="5"/>
  <c r="Q176" i="5"/>
  <c r="N186" i="5"/>
  <c r="G186" i="5"/>
  <c r="Q189" i="5"/>
  <c r="K189" i="5"/>
  <c r="K208" i="5"/>
  <c r="Q208" i="5"/>
  <c r="N218" i="5"/>
  <c r="G218" i="5"/>
  <c r="Q221" i="5"/>
  <c r="K221" i="5"/>
  <c r="K233" i="5"/>
  <c r="K240" i="5"/>
  <c r="Q240" i="5"/>
  <c r="N250" i="5"/>
  <c r="G250" i="5"/>
  <c r="Q253" i="5"/>
  <c r="K253" i="5"/>
  <c r="K272" i="5"/>
  <c r="Q272" i="5"/>
  <c r="Q275" i="5"/>
  <c r="K275" i="5"/>
  <c r="G356" i="5"/>
  <c r="K357" i="5"/>
  <c r="Q357" i="5"/>
  <c r="K432" i="5"/>
  <c r="Q432" i="5"/>
  <c r="N450" i="5"/>
  <c r="G450" i="5"/>
  <c r="N459" i="5"/>
  <c r="G459" i="5"/>
  <c r="K563" i="5"/>
  <c r="Q563" i="5"/>
  <c r="P41" i="5"/>
  <c r="N57" i="5"/>
  <c r="N73" i="5"/>
  <c r="O76" i="5"/>
  <c r="N105" i="5"/>
  <c r="Q117" i="5"/>
  <c r="G122" i="5"/>
  <c r="N122" i="5"/>
  <c r="N138" i="5"/>
  <c r="G138" i="5"/>
  <c r="Q141" i="5"/>
  <c r="K141" i="5"/>
  <c r="K160" i="5"/>
  <c r="Q160" i="5"/>
  <c r="K224" i="5"/>
  <c r="Q224" i="5"/>
  <c r="N234" i="5"/>
  <c r="G234" i="5"/>
  <c r="Q269" i="5"/>
  <c r="K269" i="5"/>
  <c r="P274" i="5"/>
  <c r="Q286" i="5"/>
  <c r="K286" i="5"/>
  <c r="N304" i="5"/>
  <c r="G304" i="5"/>
  <c r="K35" i="5"/>
  <c r="K39" i="5"/>
  <c r="K43" i="5"/>
  <c r="K47" i="5"/>
  <c r="G53" i="5"/>
  <c r="Q55" i="5"/>
  <c r="G58" i="5"/>
  <c r="Q60" i="5"/>
  <c r="K61" i="5"/>
  <c r="N69" i="5"/>
  <c r="O72" i="5"/>
  <c r="K76" i="5"/>
  <c r="K77" i="5"/>
  <c r="G90" i="5"/>
  <c r="Q92" i="5"/>
  <c r="Q103" i="5"/>
  <c r="K108" i="5"/>
  <c r="K109" i="5"/>
  <c r="K117" i="5"/>
  <c r="G119" i="5"/>
  <c r="K120" i="5"/>
  <c r="N126" i="5"/>
  <c r="G126" i="5"/>
  <c r="Q137" i="5"/>
  <c r="N158" i="5"/>
  <c r="G158" i="5"/>
  <c r="K164" i="5"/>
  <c r="Q164" i="5"/>
  <c r="Q169" i="5"/>
  <c r="N190" i="5"/>
  <c r="G190" i="5"/>
  <c r="K196" i="5"/>
  <c r="Q196" i="5"/>
  <c r="Q201" i="5"/>
  <c r="N222" i="5"/>
  <c r="G222" i="5"/>
  <c r="K260" i="5"/>
  <c r="Q260" i="5"/>
  <c r="Q265" i="5"/>
  <c r="Q334" i="5"/>
  <c r="K334" i="5"/>
  <c r="Q461" i="5"/>
  <c r="Q576" i="5"/>
  <c r="K576" i="5"/>
  <c r="G4" i="5"/>
  <c r="K6" i="5"/>
  <c r="G7" i="5"/>
  <c r="K8" i="5"/>
  <c r="G9" i="5"/>
  <c r="G11" i="5"/>
  <c r="K53" i="5"/>
  <c r="G55" i="5"/>
  <c r="N61" i="5"/>
  <c r="Q63" i="5"/>
  <c r="G66" i="5"/>
  <c r="N77" i="5"/>
  <c r="N93" i="5"/>
  <c r="N109" i="5"/>
  <c r="G110" i="5"/>
  <c r="N110" i="5"/>
  <c r="K112" i="5"/>
  <c r="Q121" i="5"/>
  <c r="N142" i="5"/>
  <c r="G142" i="5"/>
  <c r="K148" i="5"/>
  <c r="Q148" i="5"/>
  <c r="Q153" i="5"/>
  <c r="N174" i="5"/>
  <c r="G174" i="5"/>
  <c r="K180" i="5"/>
  <c r="Q180" i="5"/>
  <c r="Q185" i="5"/>
  <c r="N206" i="5"/>
  <c r="G206" i="5"/>
  <c r="K212" i="5"/>
  <c r="Q212" i="5"/>
  <c r="Q217" i="5"/>
  <c r="N238" i="5"/>
  <c r="G238" i="5"/>
  <c r="K244" i="5"/>
  <c r="Q244" i="5"/>
  <c r="Q249" i="5"/>
  <c r="N270" i="5"/>
  <c r="G270" i="5"/>
  <c r="N307" i="5"/>
  <c r="G307" i="5"/>
  <c r="N323" i="5"/>
  <c r="G323" i="5"/>
  <c r="K420" i="5"/>
  <c r="Q420" i="5"/>
  <c r="K124" i="5"/>
  <c r="Q133" i="5"/>
  <c r="N134" i="5"/>
  <c r="G134" i="5"/>
  <c r="K140" i="5"/>
  <c r="Q149" i="5"/>
  <c r="N150" i="5"/>
  <c r="G150" i="5"/>
  <c r="K156" i="5"/>
  <c r="Q165" i="5"/>
  <c r="N166" i="5"/>
  <c r="G166" i="5"/>
  <c r="K172" i="5"/>
  <c r="Q181" i="5"/>
  <c r="N182" i="5"/>
  <c r="G182" i="5"/>
  <c r="K188" i="5"/>
  <c r="Q197" i="5"/>
  <c r="N198" i="5"/>
  <c r="G198" i="5"/>
  <c r="K204" i="5"/>
  <c r="Q213" i="5"/>
  <c r="N214" i="5"/>
  <c r="G214" i="5"/>
  <c r="K220" i="5"/>
  <c r="Q229" i="5"/>
  <c r="N230" i="5"/>
  <c r="G230" i="5"/>
  <c r="K236" i="5"/>
  <c r="Q245" i="5"/>
  <c r="N246" i="5"/>
  <c r="G246" i="5"/>
  <c r="K252" i="5"/>
  <c r="Q261" i="5"/>
  <c r="N262" i="5"/>
  <c r="G262" i="5"/>
  <c r="K268" i="5"/>
  <c r="G288" i="5"/>
  <c r="K289" i="5"/>
  <c r="Q289" i="5"/>
  <c r="Q302" i="5"/>
  <c r="K302" i="5"/>
  <c r="Q338" i="5"/>
  <c r="N379" i="5"/>
  <c r="G379" i="5"/>
  <c r="K392" i="5"/>
  <c r="Q392" i="5"/>
  <c r="N515" i="5"/>
  <c r="G515" i="5"/>
  <c r="Q129" i="5"/>
  <c r="N130" i="5"/>
  <c r="G130" i="5"/>
  <c r="K136" i="5"/>
  <c r="Q145" i="5"/>
  <c r="N146" i="5"/>
  <c r="G146" i="5"/>
  <c r="K152" i="5"/>
  <c r="Q161" i="5"/>
  <c r="N162" i="5"/>
  <c r="G162" i="5"/>
  <c r="K168" i="5"/>
  <c r="Q177" i="5"/>
  <c r="N178" i="5"/>
  <c r="G178" i="5"/>
  <c r="K184" i="5"/>
  <c r="Q193" i="5"/>
  <c r="N194" i="5"/>
  <c r="G194" i="5"/>
  <c r="K200" i="5"/>
  <c r="Q209" i="5"/>
  <c r="N210" i="5"/>
  <c r="G210" i="5"/>
  <c r="K216" i="5"/>
  <c r="Q225" i="5"/>
  <c r="N226" i="5"/>
  <c r="G226" i="5"/>
  <c r="K232" i="5"/>
  <c r="Q241" i="5"/>
  <c r="N242" i="5"/>
  <c r="G242" i="5"/>
  <c r="K248" i="5"/>
  <c r="Q257" i="5"/>
  <c r="N258" i="5"/>
  <c r="G258" i="5"/>
  <c r="K264" i="5"/>
  <c r="Q273" i="5"/>
  <c r="N274" i="5"/>
  <c r="G274" i="5"/>
  <c r="N291" i="5"/>
  <c r="G291" i="5"/>
  <c r="K305" i="5"/>
  <c r="Q305" i="5"/>
  <c r="Q318" i="5"/>
  <c r="K318" i="5"/>
  <c r="N339" i="5"/>
  <c r="G339" i="5"/>
  <c r="Q366" i="5"/>
  <c r="K366" i="5"/>
  <c r="N390" i="5"/>
  <c r="G390" i="5"/>
  <c r="Q445" i="5"/>
  <c r="K445" i="5"/>
  <c r="Q534" i="5"/>
  <c r="K534" i="5"/>
  <c r="K550" i="5"/>
  <c r="Q550" i="5"/>
  <c r="N275" i="5"/>
  <c r="G275" i="5"/>
  <c r="G280" i="5"/>
  <c r="K281" i="5"/>
  <c r="N283" i="5"/>
  <c r="G283" i="5"/>
  <c r="K297" i="5"/>
  <c r="N299" i="5"/>
  <c r="G299" i="5"/>
  <c r="K313" i="5"/>
  <c r="N315" i="5"/>
  <c r="G315" i="5"/>
  <c r="K329" i="5"/>
  <c r="N331" i="5"/>
  <c r="G331" i="5"/>
  <c r="O336" i="5"/>
  <c r="K341" i="5"/>
  <c r="N343" i="5"/>
  <c r="G343" i="5"/>
  <c r="K345" i="5"/>
  <c r="Q345" i="5"/>
  <c r="N352" i="5"/>
  <c r="G352" i="5"/>
  <c r="K384" i="5"/>
  <c r="Q384" i="5"/>
  <c r="N398" i="5"/>
  <c r="G398" i="5"/>
  <c r="N434" i="5"/>
  <c r="G434" i="5"/>
  <c r="O443" i="5"/>
  <c r="N446" i="5"/>
  <c r="G446" i="5"/>
  <c r="N462" i="5"/>
  <c r="G462" i="5"/>
  <c r="N475" i="5"/>
  <c r="G475" i="5"/>
  <c r="N479" i="5"/>
  <c r="G479" i="5"/>
  <c r="Q494" i="5"/>
  <c r="K494" i="5"/>
  <c r="K513" i="5"/>
  <c r="Q513" i="5"/>
  <c r="Q526" i="5"/>
  <c r="K526" i="5"/>
  <c r="Q542" i="5"/>
  <c r="K542" i="5"/>
  <c r="Q278" i="5"/>
  <c r="K278" i="5"/>
  <c r="Q294" i="5"/>
  <c r="K294" i="5"/>
  <c r="Q310" i="5"/>
  <c r="K310" i="5"/>
  <c r="O324" i="5"/>
  <c r="Q326" i="5"/>
  <c r="K326" i="5"/>
  <c r="Q350" i="5"/>
  <c r="K350" i="5"/>
  <c r="Q354" i="5"/>
  <c r="N355" i="5"/>
  <c r="G355" i="5"/>
  <c r="N387" i="5"/>
  <c r="G387" i="5"/>
  <c r="K436" i="5"/>
  <c r="Q436" i="5"/>
  <c r="K448" i="5"/>
  <c r="Q448" i="5"/>
  <c r="Q457" i="5"/>
  <c r="K457" i="5"/>
  <c r="K484" i="5"/>
  <c r="Q484" i="5"/>
  <c r="N279" i="5"/>
  <c r="G279" i="5"/>
  <c r="N287" i="5"/>
  <c r="G287" i="5"/>
  <c r="N295" i="5"/>
  <c r="G295" i="5"/>
  <c r="N303" i="5"/>
  <c r="G303" i="5"/>
  <c r="N311" i="5"/>
  <c r="G311" i="5"/>
  <c r="N319" i="5"/>
  <c r="G319" i="5"/>
  <c r="N327" i="5"/>
  <c r="G327" i="5"/>
  <c r="N335" i="5"/>
  <c r="G335" i="5"/>
  <c r="K337" i="5"/>
  <c r="Q346" i="5"/>
  <c r="N351" i="5"/>
  <c r="G351" i="5"/>
  <c r="K353" i="5"/>
  <c r="Q362" i="5"/>
  <c r="N367" i="5"/>
  <c r="G367" i="5"/>
  <c r="K368" i="5"/>
  <c r="Q368" i="5"/>
  <c r="Q373" i="5"/>
  <c r="N374" i="5"/>
  <c r="G374" i="5"/>
  <c r="N395" i="5"/>
  <c r="G395" i="5"/>
  <c r="K400" i="5"/>
  <c r="Q400" i="5"/>
  <c r="Q405" i="5"/>
  <c r="N406" i="5"/>
  <c r="G406" i="5"/>
  <c r="K416" i="5"/>
  <c r="N418" i="5"/>
  <c r="G418" i="5"/>
  <c r="Q425" i="5"/>
  <c r="K425" i="5"/>
  <c r="Q429" i="5"/>
  <c r="N430" i="5"/>
  <c r="G430" i="5"/>
  <c r="N443" i="5"/>
  <c r="G443" i="5"/>
  <c r="K468" i="5"/>
  <c r="Q468" i="5"/>
  <c r="P474" i="5"/>
  <c r="O474" i="5"/>
  <c r="K480" i="5"/>
  <c r="N482" i="5"/>
  <c r="G482" i="5"/>
  <c r="Q489" i="5"/>
  <c r="K489" i="5"/>
  <c r="N499" i="5"/>
  <c r="G499" i="5"/>
  <c r="Q510" i="5"/>
  <c r="K510" i="5"/>
  <c r="O544" i="5"/>
  <c r="P544" i="5"/>
  <c r="N565" i="5"/>
  <c r="G565" i="5"/>
  <c r="K277" i="5"/>
  <c r="Q282" i="5"/>
  <c r="K285" i="5"/>
  <c r="Q290" i="5"/>
  <c r="K293" i="5"/>
  <c r="Q298" i="5"/>
  <c r="K301" i="5"/>
  <c r="Q306" i="5"/>
  <c r="K309" i="5"/>
  <c r="Q314" i="5"/>
  <c r="K317" i="5"/>
  <c r="Q322" i="5"/>
  <c r="K325" i="5"/>
  <c r="Q330" i="5"/>
  <c r="K333" i="5"/>
  <c r="Q342" i="5"/>
  <c r="N347" i="5"/>
  <c r="G347" i="5"/>
  <c r="K349" i="5"/>
  <c r="Q358" i="5"/>
  <c r="N363" i="5"/>
  <c r="G363" i="5"/>
  <c r="K365" i="5"/>
  <c r="N371" i="5"/>
  <c r="G371" i="5"/>
  <c r="K376" i="5"/>
  <c r="Q376" i="5"/>
  <c r="Q381" i="5"/>
  <c r="N382" i="5"/>
  <c r="G382" i="5"/>
  <c r="P387" i="5"/>
  <c r="N403" i="5"/>
  <c r="G403" i="5"/>
  <c r="K408" i="5"/>
  <c r="Q408" i="5"/>
  <c r="Q413" i="5"/>
  <c r="N414" i="5"/>
  <c r="G414" i="5"/>
  <c r="N427" i="5"/>
  <c r="G427" i="5"/>
  <c r="K452" i="5"/>
  <c r="Q452" i="5"/>
  <c r="K464" i="5"/>
  <c r="N466" i="5"/>
  <c r="G466" i="5"/>
  <c r="Q473" i="5"/>
  <c r="K473" i="5"/>
  <c r="Q477" i="5"/>
  <c r="N478" i="5"/>
  <c r="G478" i="5"/>
  <c r="K497" i="5"/>
  <c r="Q497" i="5"/>
  <c r="Q369" i="5"/>
  <c r="K372" i="5"/>
  <c r="Q377" i="5"/>
  <c r="K380" i="5"/>
  <c r="Q385" i="5"/>
  <c r="K388" i="5"/>
  <c r="Q393" i="5"/>
  <c r="K396" i="5"/>
  <c r="Q401" i="5"/>
  <c r="K404" i="5"/>
  <c r="Q409" i="5"/>
  <c r="K412" i="5"/>
  <c r="Q421" i="5"/>
  <c r="N426" i="5"/>
  <c r="G426" i="5"/>
  <c r="K428" i="5"/>
  <c r="Q437" i="5"/>
  <c r="N442" i="5"/>
  <c r="G442" i="5"/>
  <c r="K444" i="5"/>
  <c r="Q453" i="5"/>
  <c r="N458" i="5"/>
  <c r="G458" i="5"/>
  <c r="K460" i="5"/>
  <c r="Q469" i="5"/>
  <c r="N474" i="5"/>
  <c r="G474" i="5"/>
  <c r="K476" i="5"/>
  <c r="Q485" i="5"/>
  <c r="Q502" i="5"/>
  <c r="K502" i="5"/>
  <c r="Q518" i="5"/>
  <c r="K518" i="5"/>
  <c r="Q530" i="5"/>
  <c r="K530" i="5"/>
  <c r="Q538" i="5"/>
  <c r="K538" i="5"/>
  <c r="Q546" i="5"/>
  <c r="K546" i="5"/>
  <c r="Q560" i="5"/>
  <c r="K560" i="5"/>
  <c r="N581" i="5"/>
  <c r="G581" i="5"/>
  <c r="Q592" i="5"/>
  <c r="K592" i="5"/>
  <c r="Q600" i="5"/>
  <c r="K600" i="5"/>
  <c r="K369" i="5"/>
  <c r="N370" i="5"/>
  <c r="G370" i="5"/>
  <c r="K377" i="5"/>
  <c r="N378" i="5"/>
  <c r="G378" i="5"/>
  <c r="K385" i="5"/>
  <c r="N386" i="5"/>
  <c r="G386" i="5"/>
  <c r="K393" i="5"/>
  <c r="N394" i="5"/>
  <c r="G394" i="5"/>
  <c r="K401" i="5"/>
  <c r="N402" i="5"/>
  <c r="G402" i="5"/>
  <c r="K409" i="5"/>
  <c r="N410" i="5"/>
  <c r="G410" i="5"/>
  <c r="Q417" i="5"/>
  <c r="K421" i="5"/>
  <c r="N422" i="5"/>
  <c r="G422" i="5"/>
  <c r="G423" i="5"/>
  <c r="K424" i="5"/>
  <c r="Q433" i="5"/>
  <c r="K437" i="5"/>
  <c r="N438" i="5"/>
  <c r="G438" i="5"/>
  <c r="O438" i="5"/>
  <c r="G439" i="5"/>
  <c r="K440" i="5"/>
  <c r="Q449" i="5"/>
  <c r="K453" i="5"/>
  <c r="N454" i="5"/>
  <c r="G454" i="5"/>
  <c r="G455" i="5"/>
  <c r="K456" i="5"/>
  <c r="Q465" i="5"/>
  <c r="K469" i="5"/>
  <c r="N470" i="5"/>
  <c r="G470" i="5"/>
  <c r="G471" i="5"/>
  <c r="K472" i="5"/>
  <c r="Q481" i="5"/>
  <c r="K485" i="5"/>
  <c r="N486" i="5"/>
  <c r="G486" i="5"/>
  <c r="G487" i="5"/>
  <c r="K488" i="5"/>
  <c r="N491" i="5"/>
  <c r="G491" i="5"/>
  <c r="G504" i="5"/>
  <c r="K505" i="5"/>
  <c r="N507" i="5"/>
  <c r="G507" i="5"/>
  <c r="G520" i="5"/>
  <c r="K521" i="5"/>
  <c r="N523" i="5"/>
  <c r="G523" i="5"/>
  <c r="G532" i="5"/>
  <c r="G540" i="5"/>
  <c r="G548" i="5"/>
  <c r="G578" i="5"/>
  <c r="K579" i="5"/>
  <c r="Q579" i="5"/>
  <c r="N495" i="5"/>
  <c r="G495" i="5"/>
  <c r="N503" i="5"/>
  <c r="G503" i="5"/>
  <c r="N511" i="5"/>
  <c r="G511" i="5"/>
  <c r="N519" i="5"/>
  <c r="G519" i="5"/>
  <c r="N527" i="5"/>
  <c r="G527" i="5"/>
  <c r="K529" i="5"/>
  <c r="N531" i="5"/>
  <c r="G531" i="5"/>
  <c r="K533" i="5"/>
  <c r="N535" i="5"/>
  <c r="G535" i="5"/>
  <c r="K537" i="5"/>
  <c r="N539" i="5"/>
  <c r="G539" i="5"/>
  <c r="K541" i="5"/>
  <c r="N543" i="5"/>
  <c r="G543" i="5"/>
  <c r="K545" i="5"/>
  <c r="N547" i="5"/>
  <c r="G547" i="5"/>
  <c r="K549" i="5"/>
  <c r="Q552" i="5"/>
  <c r="K552" i="5"/>
  <c r="Q568" i="5"/>
  <c r="K568" i="5"/>
  <c r="Q584" i="5"/>
  <c r="K584" i="5"/>
  <c r="Q596" i="5"/>
  <c r="K596" i="5"/>
  <c r="Q604" i="5"/>
  <c r="K604" i="5"/>
  <c r="Q490" i="5"/>
  <c r="G492" i="5"/>
  <c r="K493" i="5"/>
  <c r="Q498" i="5"/>
  <c r="G500" i="5"/>
  <c r="K501" i="5"/>
  <c r="Q506" i="5"/>
  <c r="G508" i="5"/>
  <c r="K509" i="5"/>
  <c r="Q514" i="5"/>
  <c r="G516" i="5"/>
  <c r="K517" i="5"/>
  <c r="Q522" i="5"/>
  <c r="G524" i="5"/>
  <c r="K525" i="5"/>
  <c r="G554" i="5"/>
  <c r="K555" i="5"/>
  <c r="N557" i="5"/>
  <c r="G557" i="5"/>
  <c r="G570" i="5"/>
  <c r="K571" i="5"/>
  <c r="N573" i="5"/>
  <c r="G573" i="5"/>
  <c r="G586" i="5"/>
  <c r="K587" i="5"/>
  <c r="N589" i="5"/>
  <c r="G589" i="5"/>
  <c r="G598" i="5"/>
  <c r="G606" i="5"/>
  <c r="N553" i="5"/>
  <c r="G553" i="5"/>
  <c r="N561" i="5"/>
  <c r="G561" i="5"/>
  <c r="N569" i="5"/>
  <c r="G569" i="5"/>
  <c r="N577" i="5"/>
  <c r="G577" i="5"/>
  <c r="N585" i="5"/>
  <c r="G585" i="5"/>
  <c r="N593" i="5"/>
  <c r="G593" i="5"/>
  <c r="K595" i="5"/>
  <c r="N597" i="5"/>
  <c r="G597" i="5"/>
  <c r="K599" i="5"/>
  <c r="N601" i="5"/>
  <c r="G601" i="5"/>
  <c r="K603" i="5"/>
  <c r="N605" i="5"/>
  <c r="G605" i="5"/>
  <c r="Q607" i="5"/>
  <c r="K607" i="5"/>
  <c r="K551" i="5"/>
  <c r="Q556" i="5"/>
  <c r="K559" i="5"/>
  <c r="Q564" i="5"/>
  <c r="K567" i="5"/>
  <c r="Q572" i="5"/>
  <c r="K575" i="5"/>
  <c r="Q580" i="5"/>
  <c r="K583" i="5"/>
  <c r="Q588" i="5"/>
  <c r="K591" i="5"/>
  <c r="K608" i="5"/>
  <c r="N610" i="5"/>
  <c r="G610" i="5"/>
  <c r="Q609" i="5"/>
  <c r="G611" i="5"/>
  <c r="K9" i="1"/>
  <c r="K5" i="1"/>
  <c r="K6" i="1"/>
  <c r="K7" i="1"/>
  <c r="K8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4" i="1"/>
  <c r="E27" i="1"/>
  <c r="F27" i="1" s="1"/>
  <c r="I27" i="1"/>
  <c r="J27" i="1" s="1"/>
  <c r="S27" i="1"/>
  <c r="AE6" i="1"/>
  <c r="AD6" i="1"/>
  <c r="AC6" i="1"/>
  <c r="AB6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I5" i="1"/>
  <c r="I6" i="1"/>
  <c r="W6" i="1" s="1"/>
  <c r="I7" i="1"/>
  <c r="W7" i="1" s="1"/>
  <c r="I8" i="1"/>
  <c r="W8" i="1" s="1"/>
  <c r="I9" i="1"/>
  <c r="W9" i="1" s="1"/>
  <c r="I10" i="1"/>
  <c r="W10" i="1" s="1"/>
  <c r="I11" i="1"/>
  <c r="J11" i="1" s="1"/>
  <c r="I12" i="1"/>
  <c r="J12" i="1" s="1"/>
  <c r="I13" i="1"/>
  <c r="W13" i="1" s="1"/>
  <c r="I14" i="1"/>
  <c r="W14" i="1" s="1"/>
  <c r="I15" i="1"/>
  <c r="W15" i="1" s="1"/>
  <c r="I16" i="1"/>
  <c r="W16" i="1" s="1"/>
  <c r="I17" i="1"/>
  <c r="W17" i="1" s="1"/>
  <c r="I18" i="1"/>
  <c r="W18" i="1" s="1"/>
  <c r="I19" i="1"/>
  <c r="J19" i="1" s="1"/>
  <c r="I20" i="1"/>
  <c r="I21" i="1"/>
  <c r="W21" i="1" s="1"/>
  <c r="I22" i="1"/>
  <c r="J22" i="1" s="1"/>
  <c r="I23" i="1"/>
  <c r="W23" i="1" s="1"/>
  <c r="I24" i="1"/>
  <c r="W24" i="1" s="1"/>
  <c r="I25" i="1"/>
  <c r="W25" i="1" s="1"/>
  <c r="I26" i="1"/>
  <c r="W26" i="1" s="1"/>
  <c r="I28" i="1"/>
  <c r="W28" i="1" s="1"/>
  <c r="I29" i="1"/>
  <c r="I30" i="1"/>
  <c r="W30" i="1" s="1"/>
  <c r="I31" i="1"/>
  <c r="W31" i="1" s="1"/>
  <c r="I32" i="1"/>
  <c r="W32" i="1" s="1"/>
  <c r="I33" i="1"/>
  <c r="W33" i="1" s="1"/>
  <c r="I34" i="1"/>
  <c r="W34" i="1" s="1"/>
  <c r="I35" i="1"/>
  <c r="J35" i="1" s="1"/>
  <c r="I36" i="1"/>
  <c r="J36" i="1" s="1"/>
  <c r="I37" i="1"/>
  <c r="I38" i="1"/>
  <c r="W38" i="1" s="1"/>
  <c r="I39" i="1"/>
  <c r="W39" i="1" s="1"/>
  <c r="I40" i="1"/>
  <c r="W40" i="1" s="1"/>
  <c r="I41" i="1"/>
  <c r="W41" i="1" s="1"/>
  <c r="I42" i="1"/>
  <c r="W42" i="1" s="1"/>
  <c r="I43" i="1"/>
  <c r="W43" i="1" s="1"/>
  <c r="I44" i="1"/>
  <c r="J44" i="1" s="1"/>
  <c r="I45" i="1"/>
  <c r="W45" i="1" s="1"/>
  <c r="I46" i="1"/>
  <c r="W46" i="1" s="1"/>
  <c r="I47" i="1"/>
  <c r="W47" i="1" s="1"/>
  <c r="I48" i="1"/>
  <c r="W48" i="1" s="1"/>
  <c r="I49" i="1"/>
  <c r="W49" i="1" s="1"/>
  <c r="I50" i="1"/>
  <c r="W50" i="1" s="1"/>
  <c r="I51" i="1"/>
  <c r="W51" i="1" s="1"/>
  <c r="I52" i="1"/>
  <c r="J52" i="1" s="1"/>
  <c r="I53" i="1"/>
  <c r="W53" i="1" s="1"/>
  <c r="I54" i="1"/>
  <c r="W54" i="1" s="1"/>
  <c r="I55" i="1"/>
  <c r="W55" i="1" s="1"/>
  <c r="I56" i="1"/>
  <c r="W56" i="1" s="1"/>
  <c r="I57" i="1"/>
  <c r="W57" i="1" s="1"/>
  <c r="I58" i="1"/>
  <c r="W58" i="1" s="1"/>
  <c r="I59" i="1"/>
  <c r="I60" i="1"/>
  <c r="J60" i="1" s="1"/>
  <c r="I61" i="1"/>
  <c r="I62" i="1"/>
  <c r="W62" i="1" s="1"/>
  <c r="I63" i="1"/>
  <c r="W63" i="1" s="1"/>
  <c r="I64" i="1"/>
  <c r="W64" i="1" s="1"/>
  <c r="I65" i="1"/>
  <c r="W65" i="1" s="1"/>
  <c r="I66" i="1"/>
  <c r="W66" i="1" s="1"/>
  <c r="I67" i="1"/>
  <c r="J67" i="1" s="1"/>
  <c r="I68" i="1"/>
  <c r="I69" i="1"/>
  <c r="I70" i="1"/>
  <c r="W70" i="1" s="1"/>
  <c r="I71" i="1"/>
  <c r="W71" i="1" s="1"/>
  <c r="I72" i="1"/>
  <c r="W72" i="1" s="1"/>
  <c r="I73" i="1"/>
  <c r="W73" i="1" s="1"/>
  <c r="I74" i="1"/>
  <c r="W74" i="1" s="1"/>
  <c r="I75" i="1"/>
  <c r="I76" i="1"/>
  <c r="J76" i="1" s="1"/>
  <c r="I77" i="1"/>
  <c r="W77" i="1" s="1"/>
  <c r="I78" i="1"/>
  <c r="W78" i="1" s="1"/>
  <c r="I79" i="1"/>
  <c r="I80" i="1"/>
  <c r="J80" i="1" s="1"/>
  <c r="I81" i="1"/>
  <c r="I82" i="1"/>
  <c r="W82" i="1" s="1"/>
  <c r="I83" i="1"/>
  <c r="W83" i="1" s="1"/>
  <c r="I84" i="1"/>
  <c r="I85" i="1"/>
  <c r="I86" i="1"/>
  <c r="W86" i="1" s="1"/>
  <c r="I87" i="1"/>
  <c r="W87" i="1" s="1"/>
  <c r="I88" i="1"/>
  <c r="J88" i="1" s="1"/>
  <c r="I89" i="1"/>
  <c r="W89" i="1" s="1"/>
  <c r="I90" i="1"/>
  <c r="W90" i="1" s="1"/>
  <c r="I91" i="1"/>
  <c r="I92" i="1"/>
  <c r="J92" i="1" s="1"/>
  <c r="I4" i="1"/>
  <c r="E5" i="1"/>
  <c r="E6" i="1"/>
  <c r="E7" i="1"/>
  <c r="F7" i="1" s="1"/>
  <c r="E8" i="1"/>
  <c r="E9" i="1"/>
  <c r="F9" i="1" s="1"/>
  <c r="E10" i="1"/>
  <c r="E11" i="1"/>
  <c r="E12" i="1"/>
  <c r="E13" i="1"/>
  <c r="E14" i="1"/>
  <c r="E15" i="1"/>
  <c r="F15" i="1" s="1"/>
  <c r="E16" i="1"/>
  <c r="E17" i="1"/>
  <c r="F17" i="1" s="1"/>
  <c r="E18" i="1"/>
  <c r="E19" i="1"/>
  <c r="E20" i="1"/>
  <c r="E21" i="1"/>
  <c r="E22" i="1"/>
  <c r="E23" i="1"/>
  <c r="F23" i="1" s="1"/>
  <c r="E24" i="1"/>
  <c r="F24" i="1" s="1"/>
  <c r="E25" i="1"/>
  <c r="E26" i="1"/>
  <c r="F26" i="1" s="1"/>
  <c r="E28" i="1"/>
  <c r="E29" i="1"/>
  <c r="E30" i="1"/>
  <c r="E31" i="1"/>
  <c r="E32" i="1"/>
  <c r="F32" i="1" s="1"/>
  <c r="E33" i="1"/>
  <c r="E34" i="1"/>
  <c r="F34" i="1" s="1"/>
  <c r="E35" i="1"/>
  <c r="E36" i="1"/>
  <c r="E37" i="1"/>
  <c r="E38" i="1"/>
  <c r="E39" i="1"/>
  <c r="F39" i="1" s="1"/>
  <c r="E40" i="1"/>
  <c r="F40" i="1" s="1"/>
  <c r="E41" i="1"/>
  <c r="F41" i="1" s="1"/>
  <c r="E42" i="1"/>
  <c r="E43" i="1"/>
  <c r="E44" i="1"/>
  <c r="E45" i="1"/>
  <c r="E46" i="1"/>
  <c r="E47" i="1"/>
  <c r="F47" i="1" s="1"/>
  <c r="E48" i="1"/>
  <c r="F48" i="1" s="1"/>
  <c r="E49" i="1"/>
  <c r="F49" i="1" s="1"/>
  <c r="E50" i="1"/>
  <c r="E51" i="1"/>
  <c r="E52" i="1"/>
  <c r="E53" i="1"/>
  <c r="E54" i="1"/>
  <c r="E55" i="1"/>
  <c r="E56" i="1"/>
  <c r="F56" i="1" s="1"/>
  <c r="E57" i="1"/>
  <c r="E58" i="1"/>
  <c r="F58" i="1" s="1"/>
  <c r="E59" i="1"/>
  <c r="E60" i="1"/>
  <c r="E61" i="1"/>
  <c r="E62" i="1"/>
  <c r="E63" i="1"/>
  <c r="F63" i="1" s="1"/>
  <c r="E64" i="1"/>
  <c r="F64" i="1" s="1"/>
  <c r="E65" i="1"/>
  <c r="F65" i="1" s="1"/>
  <c r="E66" i="1"/>
  <c r="F66" i="1" s="1"/>
  <c r="E67" i="1"/>
  <c r="E68" i="1"/>
  <c r="E69" i="1"/>
  <c r="E70" i="1"/>
  <c r="E71" i="1"/>
  <c r="F71" i="1" s="1"/>
  <c r="E72" i="1"/>
  <c r="F72" i="1" s="1"/>
  <c r="E73" i="1"/>
  <c r="F73" i="1" s="1"/>
  <c r="E74" i="1"/>
  <c r="E75" i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E84" i="1"/>
  <c r="E85" i="1"/>
  <c r="E86" i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4" i="1"/>
  <c r="F4" i="1" s="1"/>
  <c r="O454" i="5" l="1"/>
  <c r="O56" i="5"/>
  <c r="O171" i="5"/>
  <c r="P70" i="5"/>
  <c r="R70" i="5" s="1"/>
  <c r="M454" i="5"/>
  <c r="P367" i="5"/>
  <c r="O30" i="5"/>
  <c r="R30" i="5" s="1"/>
  <c r="P482" i="5"/>
  <c r="O151" i="5"/>
  <c r="O259" i="5"/>
  <c r="R259" i="5" s="1"/>
  <c r="P267" i="5"/>
  <c r="P170" i="5"/>
  <c r="O70" i="5"/>
  <c r="O44" i="5"/>
  <c r="P56" i="5"/>
  <c r="P288" i="5"/>
  <c r="M11" i="5"/>
  <c r="M430" i="5"/>
  <c r="P114" i="5"/>
  <c r="R114" i="5" s="1"/>
  <c r="M29" i="5"/>
  <c r="M36" i="5"/>
  <c r="O367" i="5"/>
  <c r="P336" i="5"/>
  <c r="O303" i="5"/>
  <c r="P430" i="5"/>
  <c r="P11" i="5"/>
  <c r="R11" i="5" s="1"/>
  <c r="P30" i="5"/>
  <c r="P195" i="5"/>
  <c r="O143" i="5"/>
  <c r="O267" i="5"/>
  <c r="P66" i="5"/>
  <c r="P84" i="5"/>
  <c r="R84" i="5" s="1"/>
  <c r="P102" i="5"/>
  <c r="P143" i="5"/>
  <c r="R143" i="5" s="1"/>
  <c r="M108" i="5"/>
  <c r="O414" i="5"/>
  <c r="R414" i="5" s="1"/>
  <c r="P414" i="5"/>
  <c r="O163" i="5"/>
  <c r="M163" i="5"/>
  <c r="P127" i="5"/>
  <c r="M127" i="5"/>
  <c r="P90" i="5"/>
  <c r="M33" i="5"/>
  <c r="M478" i="5"/>
  <c r="M438" i="5"/>
  <c r="M414" i="5"/>
  <c r="M138" i="5"/>
  <c r="M76" i="5"/>
  <c r="M6" i="5"/>
  <c r="O10" i="5"/>
  <c r="O6" i="5"/>
  <c r="R6" i="5" s="1"/>
  <c r="O227" i="5"/>
  <c r="O28" i="5"/>
  <c r="M37" i="5"/>
  <c r="M266" i="5"/>
  <c r="P100" i="5"/>
  <c r="R100" i="5" s="1"/>
  <c r="O100" i="5"/>
  <c r="M10" i="5"/>
  <c r="P319" i="5"/>
  <c r="M319" i="5"/>
  <c r="O239" i="5"/>
  <c r="P239" i="5"/>
  <c r="M239" i="5"/>
  <c r="P131" i="5"/>
  <c r="R131" i="5" s="1"/>
  <c r="O131" i="5"/>
  <c r="M131" i="5"/>
  <c r="M60" i="5"/>
  <c r="P60" i="5"/>
  <c r="R60" i="5" s="1"/>
  <c r="O60" i="5"/>
  <c r="P15" i="5"/>
  <c r="O15" i="5"/>
  <c r="R15" i="5" s="1"/>
  <c r="O40" i="5"/>
  <c r="R40" i="5" s="1"/>
  <c r="P40" i="5"/>
  <c r="P183" i="5"/>
  <c r="R183" i="5" s="1"/>
  <c r="M183" i="5"/>
  <c r="M90" i="5"/>
  <c r="P163" i="5"/>
  <c r="O315" i="5"/>
  <c r="M100" i="5"/>
  <c r="O68" i="5"/>
  <c r="R68" i="5" s="1"/>
  <c r="P68" i="5"/>
  <c r="M32" i="5"/>
  <c r="O52" i="5"/>
  <c r="O110" i="5"/>
  <c r="P122" i="5"/>
  <c r="O4" i="5"/>
  <c r="O7" i="5"/>
  <c r="P411" i="5"/>
  <c r="P487" i="5"/>
  <c r="O355" i="5"/>
  <c r="O118" i="5"/>
  <c r="O88" i="5"/>
  <c r="R88" i="5" s="1"/>
  <c r="P9" i="5"/>
  <c r="R9" i="5" s="1"/>
  <c r="P118" i="5"/>
  <c r="R90" i="5"/>
  <c r="P48" i="5"/>
  <c r="R48" i="5" s="1"/>
  <c r="P4" i="5"/>
  <c r="O8" i="5"/>
  <c r="O19" i="5"/>
  <c r="O22" i="5"/>
  <c r="O482" i="5"/>
  <c r="P466" i="5"/>
  <c r="R466" i="5" s="1"/>
  <c r="O434" i="5"/>
  <c r="R434" i="5" s="1"/>
  <c r="O247" i="5"/>
  <c r="R247" i="5" s="1"/>
  <c r="O195" i="5"/>
  <c r="P251" i="5"/>
  <c r="O211" i="5"/>
  <c r="R211" i="5" s="1"/>
  <c r="O127" i="5"/>
  <c r="R127" i="5" s="1"/>
  <c r="P347" i="5"/>
  <c r="P271" i="5"/>
  <c r="P94" i="5"/>
  <c r="R94" i="5" s="1"/>
  <c r="P32" i="5"/>
  <c r="R32" i="5" s="1"/>
  <c r="P104" i="5"/>
  <c r="R104" i="5" s="1"/>
  <c r="P426" i="5"/>
  <c r="O487" i="5"/>
  <c r="P355" i="5"/>
  <c r="O327" i="5"/>
  <c r="P44" i="5"/>
  <c r="R44" i="5" s="1"/>
  <c r="P8" i="5"/>
  <c r="R8" i="5" s="1"/>
  <c r="P19" i="5"/>
  <c r="P22" i="5"/>
  <c r="P450" i="5"/>
  <c r="R450" i="5" s="1"/>
  <c r="O359" i="5"/>
  <c r="P227" i="5"/>
  <c r="P139" i="5"/>
  <c r="O139" i="5"/>
  <c r="O251" i="5"/>
  <c r="O347" i="5"/>
  <c r="O271" i="5"/>
  <c r="O66" i="5"/>
  <c r="P443" i="5"/>
  <c r="R443" i="5" s="1"/>
  <c r="O287" i="5"/>
  <c r="P471" i="5"/>
  <c r="P395" i="5"/>
  <c r="P327" i="5"/>
  <c r="R327" i="5" s="1"/>
  <c r="O471" i="5"/>
  <c r="R471" i="5" s="1"/>
  <c r="P379" i="5"/>
  <c r="P403" i="5"/>
  <c r="O395" i="5"/>
  <c r="P287" i="5"/>
  <c r="P352" i="5"/>
  <c r="P311" i="5"/>
  <c r="O101" i="5"/>
  <c r="P520" i="5"/>
  <c r="O470" i="5"/>
  <c r="O378" i="5"/>
  <c r="O379" i="5"/>
  <c r="R379" i="5" s="1"/>
  <c r="O553" i="5"/>
  <c r="O403" i="5"/>
  <c r="P276" i="5"/>
  <c r="O442" i="5"/>
  <c r="O352" i="5"/>
  <c r="O300" i="5"/>
  <c r="O274" i="5"/>
  <c r="R274" i="5" s="1"/>
  <c r="O46" i="5"/>
  <c r="P315" i="5"/>
  <c r="P110" i="5"/>
  <c r="O426" i="5"/>
  <c r="R426" i="5" s="1"/>
  <c r="O276" i="5"/>
  <c r="P442" i="5"/>
  <c r="O130" i="5"/>
  <c r="P46" i="5"/>
  <c r="O386" i="5"/>
  <c r="P7" i="5"/>
  <c r="O167" i="5"/>
  <c r="P283" i="5"/>
  <c r="R56" i="5"/>
  <c r="P98" i="5"/>
  <c r="O422" i="5"/>
  <c r="O394" i="5"/>
  <c r="R122" i="5"/>
  <c r="R108" i="5"/>
  <c r="P167" i="5"/>
  <c r="O351" i="5"/>
  <c r="P351" i="5"/>
  <c r="O291" i="5"/>
  <c r="O238" i="5"/>
  <c r="P207" i="5"/>
  <c r="P135" i="5"/>
  <c r="P223" i="5"/>
  <c r="O590" i="5"/>
  <c r="O515" i="5"/>
  <c r="P503" i="5"/>
  <c r="O483" i="5"/>
  <c r="O59" i="5"/>
  <c r="O363" i="5"/>
  <c r="P58" i="5"/>
  <c r="O458" i="5"/>
  <c r="O335" i="5"/>
  <c r="O50" i="5"/>
  <c r="P364" i="5"/>
  <c r="O439" i="5"/>
  <c r="O390" i="5"/>
  <c r="O218" i="5"/>
  <c r="O150" i="5"/>
  <c r="R150" i="5" s="1"/>
  <c r="P258" i="5"/>
  <c r="O250" i="5"/>
  <c r="P159" i="5"/>
  <c r="P203" i="5"/>
  <c r="O142" i="5"/>
  <c r="O134" i="5"/>
  <c r="O222" i="5"/>
  <c r="O532" i="5"/>
  <c r="P606" i="5"/>
  <c r="O270" i="5"/>
  <c r="P303" i="5"/>
  <c r="O170" i="5"/>
  <c r="R170" i="5" s="1"/>
  <c r="P171" i="5"/>
  <c r="P106" i="5"/>
  <c r="O80" i="5"/>
  <c r="P455" i="5"/>
  <c r="O382" i="5"/>
  <c r="O419" i="5"/>
  <c r="O383" i="5"/>
  <c r="R383" i="5" s="1"/>
  <c r="O5" i="5"/>
  <c r="O320" i="5"/>
  <c r="R320" i="5" s="1"/>
  <c r="O364" i="5"/>
  <c r="P101" i="5"/>
  <c r="P59" i="5"/>
  <c r="P374" i="5"/>
  <c r="O311" i="5"/>
  <c r="R311" i="5" s="1"/>
  <c r="P295" i="5"/>
  <c r="P162" i="5"/>
  <c r="O106" i="5"/>
  <c r="O69" i="5"/>
  <c r="O58" i="5"/>
  <c r="P17" i="5"/>
  <c r="O492" i="5"/>
  <c r="P543" i="5"/>
  <c r="O410" i="5"/>
  <c r="P422" i="5"/>
  <c r="O597" i="5"/>
  <c r="R147" i="5"/>
  <c r="P190" i="5"/>
  <c r="O230" i="5"/>
  <c r="O186" i="5"/>
  <c r="O135" i="5"/>
  <c r="O214" i="5"/>
  <c r="P242" i="5"/>
  <c r="O215" i="5"/>
  <c r="O158" i="5"/>
  <c r="O234" i="5"/>
  <c r="O524" i="5"/>
  <c r="O479" i="5"/>
  <c r="P527" i="5"/>
  <c r="O558" i="5"/>
  <c r="P512" i="5"/>
  <c r="P491" i="5"/>
  <c r="O319" i="5"/>
  <c r="O299" i="5"/>
  <c r="P323" i="5"/>
  <c r="P299" i="5"/>
  <c r="O126" i="5"/>
  <c r="O91" i="5"/>
  <c r="O98" i="5"/>
  <c r="O64" i="5"/>
  <c r="O25" i="5"/>
  <c r="R25" i="5" s="1"/>
  <c r="O29" i="5"/>
  <c r="R29" i="5" s="1"/>
  <c r="O339" i="5"/>
  <c r="O62" i="5"/>
  <c r="P52" i="5"/>
  <c r="O263" i="5"/>
  <c r="R263" i="5" s="1"/>
  <c r="P36" i="5"/>
  <c r="R36" i="5" s="1"/>
  <c r="O266" i="5"/>
  <c r="R266" i="5" s="1"/>
  <c r="O102" i="5"/>
  <c r="R102" i="5" s="1"/>
  <c r="O611" i="5"/>
  <c r="O202" i="5"/>
  <c r="O198" i="5"/>
  <c r="O138" i="5"/>
  <c r="R138" i="5" s="1"/>
  <c r="O508" i="5"/>
  <c r="O182" i="5"/>
  <c r="R182" i="5" s="1"/>
  <c r="O115" i="5"/>
  <c r="P74" i="5"/>
  <c r="O54" i="5"/>
  <c r="O95" i="5"/>
  <c r="R95" i="5" s="1"/>
  <c r="P582" i="5"/>
  <c r="O370" i="5"/>
  <c r="O504" i="5"/>
  <c r="O577" i="5"/>
  <c r="P519" i="5"/>
  <c r="O446" i="5"/>
  <c r="O308" i="5"/>
  <c r="O33" i="5"/>
  <c r="R33" i="5" s="1"/>
  <c r="O402" i="5"/>
  <c r="O605" i="5"/>
  <c r="O455" i="5"/>
  <c r="P308" i="5"/>
  <c r="P335" i="5"/>
  <c r="P85" i="5"/>
  <c r="P69" i="5"/>
  <c r="O374" i="5"/>
  <c r="P13" i="5"/>
  <c r="R26" i="5"/>
  <c r="O12" i="5"/>
  <c r="O540" i="5"/>
  <c r="P495" i="5"/>
  <c r="O574" i="5"/>
  <c r="P500" i="5"/>
  <c r="P548" i="5"/>
  <c r="O423" i="5"/>
  <c r="P394" i="5"/>
  <c r="O462" i="5"/>
  <c r="O398" i="5"/>
  <c r="R398" i="5" s="1"/>
  <c r="P363" i="5"/>
  <c r="O598" i="5"/>
  <c r="O206" i="5"/>
  <c r="P254" i="5"/>
  <c r="O174" i="5"/>
  <c r="O154" i="5"/>
  <c r="R154" i="5" s="1"/>
  <c r="O243" i="5"/>
  <c r="O166" i="5"/>
  <c r="O561" i="5"/>
  <c r="O531" i="5"/>
  <c r="O554" i="5"/>
  <c r="P573" i="5"/>
  <c r="O601" i="5"/>
  <c r="P324" i="5"/>
  <c r="R324" i="5" s="1"/>
  <c r="P291" i="5"/>
  <c r="O332" i="5"/>
  <c r="R332" i="5" s="1"/>
  <c r="O81" i="5"/>
  <c r="O75" i="5"/>
  <c r="R75" i="5" s="1"/>
  <c r="O96" i="5"/>
  <c r="P54" i="5"/>
  <c r="O14" i="5"/>
  <c r="O37" i="5"/>
  <c r="R37" i="5" s="1"/>
  <c r="O45" i="5"/>
  <c r="O348" i="5"/>
  <c r="O316" i="5"/>
  <c r="P279" i="5"/>
  <c r="P28" i="5"/>
  <c r="R28" i="5" s="1"/>
  <c r="O435" i="5"/>
  <c r="R435" i="5" s="1"/>
  <c r="O41" i="5"/>
  <c r="R41" i="5" s="1"/>
  <c r="O288" i="5"/>
  <c r="R267" i="5"/>
  <c r="R72" i="5"/>
  <c r="O511" i="5"/>
  <c r="O585" i="5"/>
  <c r="P585" i="5"/>
  <c r="P427" i="5"/>
  <c r="O371" i="5"/>
  <c r="P371" i="5"/>
  <c r="O107" i="5"/>
  <c r="P107" i="5"/>
  <c r="O49" i="5"/>
  <c r="P49" i="5"/>
  <c r="O312" i="5"/>
  <c r="P312" i="5"/>
  <c r="O284" i="5"/>
  <c r="P284" i="5"/>
  <c r="O18" i="5"/>
  <c r="P18" i="5"/>
  <c r="O262" i="5"/>
  <c r="P262" i="5"/>
  <c r="O53" i="5"/>
  <c r="P53" i="5"/>
  <c r="O280" i="5"/>
  <c r="P280" i="5"/>
  <c r="O79" i="5"/>
  <c r="P79" i="5"/>
  <c r="P12" i="5"/>
  <c r="P348" i="5"/>
  <c r="O292" i="5"/>
  <c r="P292" i="5"/>
  <c r="P378" i="5"/>
  <c r="P475" i="5"/>
  <c r="P406" i="5"/>
  <c r="O406" i="5"/>
  <c r="O411" i="5"/>
  <c r="O475" i="5"/>
  <c r="P300" i="5"/>
  <c r="O246" i="5"/>
  <c r="P246" i="5"/>
  <c r="O162" i="5"/>
  <c r="O111" i="5"/>
  <c r="P111" i="5"/>
  <c r="O85" i="5"/>
  <c r="P50" i="5"/>
  <c r="O344" i="5"/>
  <c r="P344" i="5"/>
  <c r="P531" i="5"/>
  <c r="P458" i="5"/>
  <c r="P446" i="5"/>
  <c r="P339" i="5"/>
  <c r="P316" i="5"/>
  <c r="P439" i="5"/>
  <c r="O279" i="5"/>
  <c r="P21" i="5"/>
  <c r="P14" i="5"/>
  <c r="R38" i="5"/>
  <c r="O418" i="5"/>
  <c r="P462" i="5"/>
  <c r="P390" i="5"/>
  <c r="P115" i="5"/>
  <c r="R359" i="5"/>
  <c r="P5" i="5"/>
  <c r="O512" i="5"/>
  <c r="P418" i="5"/>
  <c r="O323" i="5"/>
  <c r="P62" i="5"/>
  <c r="O13" i="5"/>
  <c r="O21" i="5"/>
  <c r="O283" i="5"/>
  <c r="R92" i="5"/>
  <c r="R10" i="5"/>
  <c r="R42" i="5"/>
  <c r="P45" i="5"/>
  <c r="R34" i="5"/>
  <c r="P24" i="5"/>
  <c r="O24" i="5"/>
  <c r="O17" i="5"/>
  <c r="P577" i="5"/>
  <c r="O520" i="5"/>
  <c r="P566" i="5"/>
  <c r="P508" i="5"/>
  <c r="O519" i="5"/>
  <c r="O594" i="5"/>
  <c r="O491" i="5"/>
  <c r="P483" i="5"/>
  <c r="O593" i="5"/>
  <c r="P590" i="5"/>
  <c r="O539" i="5"/>
  <c r="P504" i="5"/>
  <c r="O431" i="5"/>
  <c r="P431" i="5"/>
  <c r="P459" i="5"/>
  <c r="O459" i="5"/>
  <c r="P419" i="5"/>
  <c r="R478" i="5"/>
  <c r="O387" i="5"/>
  <c r="R387" i="5" s="1"/>
  <c r="O427" i="5"/>
  <c r="P382" i="5"/>
  <c r="O119" i="5"/>
  <c r="P119" i="5"/>
  <c r="O86" i="5"/>
  <c r="P86" i="5"/>
  <c r="P97" i="5"/>
  <c r="O97" i="5"/>
  <c r="P91" i="5"/>
  <c r="O74" i="5"/>
  <c r="P81" i="5"/>
  <c r="P65" i="5"/>
  <c r="P78" i="5"/>
  <c r="O78" i="5"/>
  <c r="P64" i="5"/>
  <c r="O65" i="5"/>
  <c r="R76" i="5"/>
  <c r="O123" i="5"/>
  <c r="P123" i="5"/>
  <c r="P82" i="5"/>
  <c r="O82" i="5"/>
  <c r="P96" i="5"/>
  <c r="P80" i="5"/>
  <c r="R80" i="5" s="1"/>
  <c r="P198" i="5"/>
  <c r="P218" i="5"/>
  <c r="P166" i="5"/>
  <c r="P126" i="5"/>
  <c r="P206" i="5"/>
  <c r="O178" i="5"/>
  <c r="P130" i="5"/>
  <c r="R130" i="5" s="1"/>
  <c r="P178" i="5"/>
  <c r="P215" i="5"/>
  <c r="P234" i="5"/>
  <c r="R151" i="5"/>
  <c r="R163" i="5"/>
  <c r="O296" i="5"/>
  <c r="P296" i="5"/>
  <c r="P331" i="5"/>
  <c r="O331" i="5"/>
  <c r="O295" i="5"/>
  <c r="O328" i="5"/>
  <c r="P328" i="5"/>
  <c r="P307" i="5"/>
  <c r="O307" i="5"/>
  <c r="P343" i="5"/>
  <c r="O343" i="5"/>
  <c r="P270" i="5"/>
  <c r="O340" i="5"/>
  <c r="P340" i="5"/>
  <c r="O304" i="5"/>
  <c r="P304" i="5"/>
  <c r="O602" i="5"/>
  <c r="O610" i="5"/>
  <c r="P605" i="5"/>
  <c r="P602" i="5"/>
  <c r="P601" i="5"/>
  <c r="O606" i="5"/>
  <c r="P610" i="5"/>
  <c r="P598" i="5"/>
  <c r="P597" i="5"/>
  <c r="P593" i="5"/>
  <c r="O535" i="5"/>
  <c r="O582" i="5"/>
  <c r="P553" i="5"/>
  <c r="P554" i="5"/>
  <c r="P499" i="5"/>
  <c r="P561" i="5"/>
  <c r="O573" i="5"/>
  <c r="O566" i="5"/>
  <c r="P535" i="5"/>
  <c r="P532" i="5"/>
  <c r="O500" i="5"/>
  <c r="O503" i="5"/>
  <c r="O499" i="5"/>
  <c r="P486" i="5"/>
  <c r="O536" i="5"/>
  <c r="O486" i="5"/>
  <c r="O548" i="5"/>
  <c r="P594" i="5"/>
  <c r="P516" i="5"/>
  <c r="P558" i="5"/>
  <c r="P528" i="5"/>
  <c r="O543" i="5"/>
  <c r="O527" i="5"/>
  <c r="P524" i="5"/>
  <c r="P511" i="5"/>
  <c r="P492" i="5"/>
  <c r="R544" i="5"/>
  <c r="O528" i="5"/>
  <c r="O569" i="5"/>
  <c r="P540" i="5"/>
  <c r="P536" i="5"/>
  <c r="O516" i="5"/>
  <c r="P574" i="5"/>
  <c r="P515" i="5"/>
  <c r="P479" i="5"/>
  <c r="P250" i="5"/>
  <c r="P202" i="5"/>
  <c r="O254" i="5"/>
  <c r="P238" i="5"/>
  <c r="O194" i="5"/>
  <c r="O210" i="5"/>
  <c r="P179" i="5"/>
  <c r="O207" i="5"/>
  <c r="O223" i="5"/>
  <c r="O159" i="5"/>
  <c r="P222" i="5"/>
  <c r="O258" i="5"/>
  <c r="P194" i="5"/>
  <c r="P142" i="5"/>
  <c r="P210" i="5"/>
  <c r="R255" i="5"/>
  <c r="O179" i="5"/>
  <c r="R239" i="5"/>
  <c r="O203" i="5"/>
  <c r="O155" i="5"/>
  <c r="O226" i="5"/>
  <c r="P243" i="5"/>
  <c r="P214" i="5"/>
  <c r="P134" i="5"/>
  <c r="P158" i="5"/>
  <c r="P226" i="5"/>
  <c r="O242" i="5"/>
  <c r="P155" i="5"/>
  <c r="O191" i="5"/>
  <c r="P191" i="5"/>
  <c r="P146" i="5"/>
  <c r="R219" i="5"/>
  <c r="O199" i="5"/>
  <c r="P199" i="5"/>
  <c r="O187" i="5"/>
  <c r="P187" i="5"/>
  <c r="P230" i="5"/>
  <c r="P174" i="5"/>
  <c r="O146" i="5"/>
  <c r="O175" i="5"/>
  <c r="P175" i="5"/>
  <c r="O231" i="5"/>
  <c r="P231" i="5"/>
  <c r="P186" i="5"/>
  <c r="O190" i="5"/>
  <c r="O235" i="5"/>
  <c r="P235" i="5"/>
  <c r="P611" i="5"/>
  <c r="O447" i="5"/>
  <c r="P447" i="5"/>
  <c r="O399" i="5"/>
  <c r="P399" i="5"/>
  <c r="R474" i="5"/>
  <c r="R462" i="5"/>
  <c r="P423" i="5"/>
  <c r="P410" i="5"/>
  <c r="O467" i="5"/>
  <c r="P467" i="5"/>
  <c r="P470" i="5"/>
  <c r="O415" i="5"/>
  <c r="P415" i="5"/>
  <c r="O356" i="5"/>
  <c r="P356" i="5"/>
  <c r="R454" i="5"/>
  <c r="O463" i="5"/>
  <c r="P463" i="5"/>
  <c r="O375" i="5"/>
  <c r="P375" i="5"/>
  <c r="O360" i="5"/>
  <c r="P360" i="5"/>
  <c r="O407" i="5"/>
  <c r="P407" i="5"/>
  <c r="P386" i="5"/>
  <c r="R430" i="5"/>
  <c r="P402" i="5"/>
  <c r="O451" i="5"/>
  <c r="P451" i="5"/>
  <c r="O391" i="5"/>
  <c r="P391" i="5"/>
  <c r="P370" i="5"/>
  <c r="O570" i="5"/>
  <c r="P570" i="5"/>
  <c r="O557" i="5"/>
  <c r="P557" i="5"/>
  <c r="O547" i="5"/>
  <c r="P539" i="5"/>
  <c r="O586" i="5"/>
  <c r="P586" i="5"/>
  <c r="O565" i="5"/>
  <c r="P565" i="5"/>
  <c r="P569" i="5"/>
  <c r="O495" i="5"/>
  <c r="P547" i="5"/>
  <c r="P507" i="5"/>
  <c r="O507" i="5"/>
  <c r="O496" i="5"/>
  <c r="P496" i="5"/>
  <c r="O578" i="5"/>
  <c r="P578" i="5"/>
  <c r="P589" i="5"/>
  <c r="O589" i="5"/>
  <c r="O523" i="5"/>
  <c r="P523" i="5"/>
  <c r="O581" i="5"/>
  <c r="P581" i="5"/>
  <c r="O562" i="5"/>
  <c r="P562" i="5"/>
  <c r="P583" i="5"/>
  <c r="O583" i="5"/>
  <c r="P559" i="5"/>
  <c r="O559" i="5"/>
  <c r="P603" i="5"/>
  <c r="O603" i="5"/>
  <c r="P595" i="5"/>
  <c r="O595" i="5"/>
  <c r="P490" i="5"/>
  <c r="O490" i="5"/>
  <c r="P584" i="5"/>
  <c r="O584" i="5"/>
  <c r="P465" i="5"/>
  <c r="O465" i="5"/>
  <c r="P460" i="5"/>
  <c r="O460" i="5"/>
  <c r="P413" i="5"/>
  <c r="O413" i="5"/>
  <c r="P365" i="5"/>
  <c r="O365" i="5"/>
  <c r="P489" i="5"/>
  <c r="O489" i="5"/>
  <c r="P429" i="5"/>
  <c r="O429" i="5"/>
  <c r="P294" i="5"/>
  <c r="O294" i="5"/>
  <c r="P278" i="5"/>
  <c r="O278" i="5"/>
  <c r="P268" i="5"/>
  <c r="O268" i="5"/>
  <c r="P252" i="5"/>
  <c r="O252" i="5"/>
  <c r="P204" i="5"/>
  <c r="O204" i="5"/>
  <c r="P188" i="5"/>
  <c r="O188" i="5"/>
  <c r="P172" i="5"/>
  <c r="O172" i="5"/>
  <c r="P124" i="5"/>
  <c r="O124" i="5"/>
  <c r="P180" i="5"/>
  <c r="O180" i="5"/>
  <c r="O103" i="5"/>
  <c r="P103" i="5"/>
  <c r="P286" i="5"/>
  <c r="O286" i="5"/>
  <c r="P221" i="5"/>
  <c r="O221" i="5"/>
  <c r="P144" i="5"/>
  <c r="O144" i="5"/>
  <c r="O116" i="5"/>
  <c r="P116" i="5"/>
  <c r="P609" i="5"/>
  <c r="O609" i="5"/>
  <c r="P588" i="5"/>
  <c r="O588" i="5"/>
  <c r="P580" i="5"/>
  <c r="O580" i="5"/>
  <c r="P572" i="5"/>
  <c r="O572" i="5"/>
  <c r="P564" i="5"/>
  <c r="O564" i="5"/>
  <c r="P556" i="5"/>
  <c r="O556" i="5"/>
  <c r="P514" i="5"/>
  <c r="O514" i="5"/>
  <c r="P501" i="5"/>
  <c r="O501" i="5"/>
  <c r="P521" i="5"/>
  <c r="O521" i="5"/>
  <c r="P505" i="5"/>
  <c r="O505" i="5"/>
  <c r="P488" i="5"/>
  <c r="O488" i="5"/>
  <c r="P481" i="5"/>
  <c r="O481" i="5"/>
  <c r="P424" i="5"/>
  <c r="O424" i="5"/>
  <c r="P417" i="5"/>
  <c r="O417" i="5"/>
  <c r="P600" i="5"/>
  <c r="O600" i="5"/>
  <c r="P592" i="5"/>
  <c r="O592" i="5"/>
  <c r="P530" i="5"/>
  <c r="O530" i="5"/>
  <c r="P476" i="5"/>
  <c r="O476" i="5"/>
  <c r="P469" i="5"/>
  <c r="O469" i="5"/>
  <c r="P412" i="5"/>
  <c r="O412" i="5"/>
  <c r="P404" i="5"/>
  <c r="O404" i="5"/>
  <c r="P396" i="5"/>
  <c r="O396" i="5"/>
  <c r="P388" i="5"/>
  <c r="O388" i="5"/>
  <c r="P380" i="5"/>
  <c r="O380" i="5"/>
  <c r="P372" i="5"/>
  <c r="O372" i="5"/>
  <c r="P477" i="5"/>
  <c r="O477" i="5"/>
  <c r="P464" i="5"/>
  <c r="O464" i="5"/>
  <c r="P480" i="5"/>
  <c r="O480" i="5"/>
  <c r="P353" i="5"/>
  <c r="O353" i="5"/>
  <c r="P346" i="5"/>
  <c r="O346" i="5"/>
  <c r="P313" i="5"/>
  <c r="O313" i="5"/>
  <c r="O550" i="5"/>
  <c r="P550" i="5"/>
  <c r="P445" i="5"/>
  <c r="O445" i="5"/>
  <c r="P305" i="5"/>
  <c r="O305" i="5"/>
  <c r="P261" i="5"/>
  <c r="O261" i="5"/>
  <c r="P245" i="5"/>
  <c r="O245" i="5"/>
  <c r="P229" i="5"/>
  <c r="O229" i="5"/>
  <c r="P213" i="5"/>
  <c r="O213" i="5"/>
  <c r="P197" i="5"/>
  <c r="O197" i="5"/>
  <c r="P181" i="5"/>
  <c r="O181" i="5"/>
  <c r="P165" i="5"/>
  <c r="O165" i="5"/>
  <c r="P149" i="5"/>
  <c r="O149" i="5"/>
  <c r="P133" i="5"/>
  <c r="O133" i="5"/>
  <c r="P420" i="5"/>
  <c r="O420" i="5"/>
  <c r="P217" i="5"/>
  <c r="O217" i="5"/>
  <c r="P212" i="5"/>
  <c r="O212" i="5"/>
  <c r="P105" i="5"/>
  <c r="O105" i="5"/>
  <c r="O89" i="5"/>
  <c r="P89" i="5"/>
  <c r="O73" i="5"/>
  <c r="P73" i="5"/>
  <c r="P576" i="5"/>
  <c r="O576" i="5"/>
  <c r="P137" i="5"/>
  <c r="O137" i="5"/>
  <c r="O120" i="5"/>
  <c r="P120" i="5"/>
  <c r="O55" i="5"/>
  <c r="P55" i="5"/>
  <c r="P269" i="5"/>
  <c r="O269" i="5"/>
  <c r="P563" i="5"/>
  <c r="O563" i="5"/>
  <c r="P189" i="5"/>
  <c r="O189" i="5"/>
  <c r="P61" i="5"/>
  <c r="O61" i="5"/>
  <c r="O51" i="5"/>
  <c r="P51" i="5"/>
  <c r="P47" i="5"/>
  <c r="O47" i="5"/>
  <c r="O43" i="5"/>
  <c r="P43" i="5"/>
  <c r="O39" i="5"/>
  <c r="P39" i="5"/>
  <c r="P35" i="5"/>
  <c r="O35" i="5"/>
  <c r="O31" i="5"/>
  <c r="P31" i="5"/>
  <c r="P441" i="5"/>
  <c r="O441" i="5"/>
  <c r="P321" i="5"/>
  <c r="O321" i="5"/>
  <c r="P233" i="5"/>
  <c r="O233" i="5"/>
  <c r="P228" i="5"/>
  <c r="O228" i="5"/>
  <c r="P132" i="5"/>
  <c r="O132" i="5"/>
  <c r="P113" i="5"/>
  <c r="O113" i="5"/>
  <c r="P397" i="5"/>
  <c r="O397" i="5"/>
  <c r="R336" i="5"/>
  <c r="P237" i="5"/>
  <c r="O237" i="5"/>
  <c r="P192" i="5"/>
  <c r="O192" i="5"/>
  <c r="P128" i="5"/>
  <c r="O128" i="5"/>
  <c r="P587" i="5"/>
  <c r="O587" i="5"/>
  <c r="P571" i="5"/>
  <c r="O571" i="5"/>
  <c r="P555" i="5"/>
  <c r="O555" i="5"/>
  <c r="P517" i="5"/>
  <c r="O517" i="5"/>
  <c r="P498" i="5"/>
  <c r="O498" i="5"/>
  <c r="P604" i="5"/>
  <c r="O604" i="5"/>
  <c r="P549" i="5"/>
  <c r="O549" i="5"/>
  <c r="P545" i="5"/>
  <c r="O545" i="5"/>
  <c r="P541" i="5"/>
  <c r="O541" i="5"/>
  <c r="P537" i="5"/>
  <c r="O537" i="5"/>
  <c r="P533" i="5"/>
  <c r="O533" i="5"/>
  <c r="P529" i="5"/>
  <c r="O529" i="5"/>
  <c r="P456" i="5"/>
  <c r="O456" i="5"/>
  <c r="P449" i="5"/>
  <c r="O449" i="5"/>
  <c r="P546" i="5"/>
  <c r="O546" i="5"/>
  <c r="P444" i="5"/>
  <c r="O444" i="5"/>
  <c r="P437" i="5"/>
  <c r="O437" i="5"/>
  <c r="P381" i="5"/>
  <c r="O381" i="5"/>
  <c r="P376" i="5"/>
  <c r="O376" i="5"/>
  <c r="P349" i="5"/>
  <c r="O349" i="5"/>
  <c r="P342" i="5"/>
  <c r="O342" i="5"/>
  <c r="P330" i="5"/>
  <c r="O330" i="5"/>
  <c r="P322" i="5"/>
  <c r="O322" i="5"/>
  <c r="P314" i="5"/>
  <c r="O314" i="5"/>
  <c r="P306" i="5"/>
  <c r="O306" i="5"/>
  <c r="P298" i="5"/>
  <c r="O298" i="5"/>
  <c r="P290" i="5"/>
  <c r="O290" i="5"/>
  <c r="P282" i="5"/>
  <c r="O282" i="5"/>
  <c r="P510" i="5"/>
  <c r="O510" i="5"/>
  <c r="P425" i="5"/>
  <c r="O425" i="5"/>
  <c r="P405" i="5"/>
  <c r="O405" i="5"/>
  <c r="P400" i="5"/>
  <c r="O400" i="5"/>
  <c r="P484" i="5"/>
  <c r="O484" i="5"/>
  <c r="P436" i="5"/>
  <c r="O436" i="5"/>
  <c r="P354" i="5"/>
  <c r="O354" i="5"/>
  <c r="P310" i="5"/>
  <c r="O310" i="5"/>
  <c r="P345" i="5"/>
  <c r="O345" i="5"/>
  <c r="P341" i="5"/>
  <c r="O341" i="5"/>
  <c r="P281" i="5"/>
  <c r="O281" i="5"/>
  <c r="P273" i="5"/>
  <c r="O273" i="5"/>
  <c r="P257" i="5"/>
  <c r="O257" i="5"/>
  <c r="P241" i="5"/>
  <c r="O241" i="5"/>
  <c r="P225" i="5"/>
  <c r="O225" i="5"/>
  <c r="P209" i="5"/>
  <c r="O209" i="5"/>
  <c r="P193" i="5"/>
  <c r="O193" i="5"/>
  <c r="P177" i="5"/>
  <c r="O177" i="5"/>
  <c r="P161" i="5"/>
  <c r="O161" i="5"/>
  <c r="P145" i="5"/>
  <c r="O145" i="5"/>
  <c r="P129" i="5"/>
  <c r="O129" i="5"/>
  <c r="P338" i="5"/>
  <c r="O338" i="5"/>
  <c r="P302" i="5"/>
  <c r="O302" i="5"/>
  <c r="P153" i="5"/>
  <c r="O153" i="5"/>
  <c r="P148" i="5"/>
  <c r="O148" i="5"/>
  <c r="P461" i="5"/>
  <c r="O461" i="5"/>
  <c r="P265" i="5"/>
  <c r="O265" i="5"/>
  <c r="P260" i="5"/>
  <c r="O260" i="5"/>
  <c r="P201" i="5"/>
  <c r="O201" i="5"/>
  <c r="P196" i="5"/>
  <c r="O196" i="5"/>
  <c r="P224" i="5"/>
  <c r="O224" i="5"/>
  <c r="P117" i="5"/>
  <c r="O117" i="5"/>
  <c r="P275" i="5"/>
  <c r="O275" i="5"/>
  <c r="P272" i="5"/>
  <c r="O272" i="5"/>
  <c r="P176" i="5"/>
  <c r="O176" i="5"/>
  <c r="P125" i="5"/>
  <c r="O125" i="5"/>
  <c r="O23" i="5"/>
  <c r="P23" i="5"/>
  <c r="O87" i="5"/>
  <c r="P87" i="5"/>
  <c r="P205" i="5"/>
  <c r="O205" i="5"/>
  <c r="P591" i="5"/>
  <c r="O591" i="5"/>
  <c r="P575" i="5"/>
  <c r="O575" i="5"/>
  <c r="P567" i="5"/>
  <c r="O567" i="5"/>
  <c r="P551" i="5"/>
  <c r="O551" i="5"/>
  <c r="O607" i="5"/>
  <c r="P607" i="5"/>
  <c r="P599" i="5"/>
  <c r="O599" i="5"/>
  <c r="P522" i="5"/>
  <c r="O522" i="5"/>
  <c r="P509" i="5"/>
  <c r="O509" i="5"/>
  <c r="P568" i="5"/>
  <c r="O568" i="5"/>
  <c r="P552" i="5"/>
  <c r="O552" i="5"/>
  <c r="P472" i="5"/>
  <c r="O472" i="5"/>
  <c r="P453" i="5"/>
  <c r="O453" i="5"/>
  <c r="P497" i="5"/>
  <c r="O497" i="5"/>
  <c r="P473" i="5"/>
  <c r="O473" i="5"/>
  <c r="P408" i="5"/>
  <c r="O408" i="5"/>
  <c r="P358" i="5"/>
  <c r="O358" i="5"/>
  <c r="P416" i="5"/>
  <c r="O416" i="5"/>
  <c r="R367" i="5"/>
  <c r="P337" i="5"/>
  <c r="O337" i="5"/>
  <c r="P494" i="5"/>
  <c r="O494" i="5"/>
  <c r="P297" i="5"/>
  <c r="O297" i="5"/>
  <c r="P366" i="5"/>
  <c r="O366" i="5"/>
  <c r="P392" i="5"/>
  <c r="O392" i="5"/>
  <c r="P236" i="5"/>
  <c r="O236" i="5"/>
  <c r="P220" i="5"/>
  <c r="O220" i="5"/>
  <c r="P156" i="5"/>
  <c r="O156" i="5"/>
  <c r="P140" i="5"/>
  <c r="O140" i="5"/>
  <c r="P185" i="5"/>
  <c r="O185" i="5"/>
  <c r="P121" i="5"/>
  <c r="O121" i="5"/>
  <c r="O63" i="5"/>
  <c r="P63" i="5"/>
  <c r="P57" i="5"/>
  <c r="O57" i="5"/>
  <c r="P160" i="5"/>
  <c r="O160" i="5"/>
  <c r="P141" i="5"/>
  <c r="O141" i="5"/>
  <c r="P357" i="5"/>
  <c r="O357" i="5"/>
  <c r="P240" i="5"/>
  <c r="O240" i="5"/>
  <c r="P389" i="5"/>
  <c r="O389" i="5"/>
  <c r="P361" i="5"/>
  <c r="O361" i="5"/>
  <c r="P173" i="5"/>
  <c r="O173" i="5"/>
  <c r="P608" i="5"/>
  <c r="O608" i="5"/>
  <c r="P525" i="5"/>
  <c r="O525" i="5"/>
  <c r="P506" i="5"/>
  <c r="O506" i="5"/>
  <c r="P493" i="5"/>
  <c r="O493" i="5"/>
  <c r="P596" i="5"/>
  <c r="O596" i="5"/>
  <c r="P579" i="5"/>
  <c r="O579" i="5"/>
  <c r="P440" i="5"/>
  <c r="O440" i="5"/>
  <c r="R438" i="5"/>
  <c r="P433" i="5"/>
  <c r="O433" i="5"/>
  <c r="P560" i="5"/>
  <c r="O560" i="5"/>
  <c r="P538" i="5"/>
  <c r="O538" i="5"/>
  <c r="P518" i="5"/>
  <c r="O518" i="5"/>
  <c r="P502" i="5"/>
  <c r="O502" i="5"/>
  <c r="P485" i="5"/>
  <c r="O485" i="5"/>
  <c r="P428" i="5"/>
  <c r="O428" i="5"/>
  <c r="P421" i="5"/>
  <c r="O421" i="5"/>
  <c r="P409" i="5"/>
  <c r="O409" i="5"/>
  <c r="P401" i="5"/>
  <c r="O401" i="5"/>
  <c r="P393" i="5"/>
  <c r="O393" i="5"/>
  <c r="P385" i="5"/>
  <c r="O385" i="5"/>
  <c r="P377" i="5"/>
  <c r="O377" i="5"/>
  <c r="P369" i="5"/>
  <c r="O369" i="5"/>
  <c r="P452" i="5"/>
  <c r="O452" i="5"/>
  <c r="P333" i="5"/>
  <c r="O333" i="5"/>
  <c r="P325" i="5"/>
  <c r="O325" i="5"/>
  <c r="P317" i="5"/>
  <c r="O317" i="5"/>
  <c r="P309" i="5"/>
  <c r="O309" i="5"/>
  <c r="P301" i="5"/>
  <c r="O301" i="5"/>
  <c r="P293" i="5"/>
  <c r="O293" i="5"/>
  <c r="P285" i="5"/>
  <c r="O285" i="5"/>
  <c r="P277" i="5"/>
  <c r="O277" i="5"/>
  <c r="P468" i="5"/>
  <c r="O468" i="5"/>
  <c r="P373" i="5"/>
  <c r="O373" i="5"/>
  <c r="P368" i="5"/>
  <c r="O368" i="5"/>
  <c r="P362" i="5"/>
  <c r="O362" i="5"/>
  <c r="P457" i="5"/>
  <c r="O457" i="5"/>
  <c r="P448" i="5"/>
  <c r="O448" i="5"/>
  <c r="P350" i="5"/>
  <c r="O350" i="5"/>
  <c r="P326" i="5"/>
  <c r="O326" i="5"/>
  <c r="P542" i="5"/>
  <c r="O542" i="5"/>
  <c r="P526" i="5"/>
  <c r="O526" i="5"/>
  <c r="P513" i="5"/>
  <c r="O513" i="5"/>
  <c r="P384" i="5"/>
  <c r="O384" i="5"/>
  <c r="P329" i="5"/>
  <c r="O329" i="5"/>
  <c r="P534" i="5"/>
  <c r="O534" i="5"/>
  <c r="P318" i="5"/>
  <c r="O318" i="5"/>
  <c r="P264" i="5"/>
  <c r="O264" i="5"/>
  <c r="P248" i="5"/>
  <c r="O248" i="5"/>
  <c r="P232" i="5"/>
  <c r="O232" i="5"/>
  <c r="P216" i="5"/>
  <c r="O216" i="5"/>
  <c r="P200" i="5"/>
  <c r="O200" i="5"/>
  <c r="P184" i="5"/>
  <c r="O184" i="5"/>
  <c r="P168" i="5"/>
  <c r="O168" i="5"/>
  <c r="P152" i="5"/>
  <c r="O152" i="5"/>
  <c r="P136" i="5"/>
  <c r="O136" i="5"/>
  <c r="P289" i="5"/>
  <c r="O289" i="5"/>
  <c r="P249" i="5"/>
  <c r="O249" i="5"/>
  <c r="P244" i="5"/>
  <c r="O244" i="5"/>
  <c r="O112" i="5"/>
  <c r="P112" i="5"/>
  <c r="P334" i="5"/>
  <c r="O334" i="5"/>
  <c r="P169" i="5"/>
  <c r="O169" i="5"/>
  <c r="P164" i="5"/>
  <c r="O164" i="5"/>
  <c r="O71" i="5"/>
  <c r="P71" i="5"/>
  <c r="P432" i="5"/>
  <c r="O432" i="5"/>
  <c r="P253" i="5"/>
  <c r="O253" i="5"/>
  <c r="P208" i="5"/>
  <c r="O208" i="5"/>
  <c r="P157" i="5"/>
  <c r="O157" i="5"/>
  <c r="P109" i="5"/>
  <c r="O109" i="5"/>
  <c r="O99" i="5"/>
  <c r="P99" i="5"/>
  <c r="P93" i="5"/>
  <c r="O93" i="5"/>
  <c r="O83" i="5"/>
  <c r="P83" i="5"/>
  <c r="P77" i="5"/>
  <c r="O77" i="5"/>
  <c r="O67" i="5"/>
  <c r="P67" i="5"/>
  <c r="O27" i="5"/>
  <c r="P27" i="5"/>
  <c r="O20" i="5"/>
  <c r="P20" i="5"/>
  <c r="O16" i="5"/>
  <c r="P16" i="5"/>
  <c r="P256" i="5"/>
  <c r="O256" i="5"/>
  <c r="W22" i="1"/>
  <c r="W44" i="1"/>
  <c r="W52" i="1"/>
  <c r="T4" i="1"/>
  <c r="W36" i="1"/>
  <c r="W76" i="1"/>
  <c r="W92" i="1"/>
  <c r="J84" i="1"/>
  <c r="W84" i="1"/>
  <c r="W68" i="1"/>
  <c r="W60" i="1"/>
  <c r="W91" i="1"/>
  <c r="W75" i="1"/>
  <c r="W67" i="1"/>
  <c r="W59" i="1"/>
  <c r="W35" i="1"/>
  <c r="W20" i="1"/>
  <c r="T27" i="1"/>
  <c r="W88" i="1"/>
  <c r="W80" i="1"/>
  <c r="W19" i="1"/>
  <c r="W79" i="1"/>
  <c r="J5" i="1"/>
  <c r="W5" i="1"/>
  <c r="W4" i="1"/>
  <c r="W85" i="1"/>
  <c r="W81" i="1"/>
  <c r="J69" i="1"/>
  <c r="W69" i="1"/>
  <c r="W61" i="1"/>
  <c r="W37" i="1"/>
  <c r="J29" i="1"/>
  <c r="W29" i="1"/>
  <c r="T66" i="1"/>
  <c r="W12" i="1"/>
  <c r="T49" i="1"/>
  <c r="U27" i="1"/>
  <c r="W27" i="1"/>
  <c r="W11" i="1"/>
  <c r="T77" i="1"/>
  <c r="T89" i="1"/>
  <c r="T92" i="1"/>
  <c r="T76" i="1"/>
  <c r="T72" i="1"/>
  <c r="T64" i="1"/>
  <c r="T48" i="1"/>
  <c r="T88" i="1"/>
  <c r="T56" i="1"/>
  <c r="T32" i="1"/>
  <c r="T15" i="1"/>
  <c r="T24" i="1"/>
  <c r="T7" i="1"/>
  <c r="F83" i="1"/>
  <c r="T83" i="1"/>
  <c r="F75" i="1"/>
  <c r="T75" i="1"/>
  <c r="F67" i="1"/>
  <c r="T67" i="1"/>
  <c r="F59" i="1"/>
  <c r="T59" i="1"/>
  <c r="F55" i="1"/>
  <c r="T55" i="1"/>
  <c r="F51" i="1"/>
  <c r="T51" i="1"/>
  <c r="F43" i="1"/>
  <c r="T43" i="1"/>
  <c r="F35" i="1"/>
  <c r="T35" i="1"/>
  <c r="F31" i="1"/>
  <c r="T31" i="1"/>
  <c r="F22" i="1"/>
  <c r="T22" i="1"/>
  <c r="F18" i="1"/>
  <c r="T18" i="1"/>
  <c r="F14" i="1"/>
  <c r="T14" i="1"/>
  <c r="F10" i="1"/>
  <c r="T10" i="1"/>
  <c r="F6" i="1"/>
  <c r="T6" i="1"/>
  <c r="J55" i="1"/>
  <c r="J51" i="1"/>
  <c r="J47" i="1"/>
  <c r="J43" i="1"/>
  <c r="J39" i="1"/>
  <c r="J31" i="1"/>
  <c r="J26" i="1"/>
  <c r="T79" i="1"/>
  <c r="T39" i="1"/>
  <c r="F86" i="1"/>
  <c r="T86" i="1"/>
  <c r="F74" i="1"/>
  <c r="T74" i="1"/>
  <c r="F70" i="1"/>
  <c r="T70" i="1"/>
  <c r="F62" i="1"/>
  <c r="T62" i="1"/>
  <c r="F54" i="1"/>
  <c r="T54" i="1"/>
  <c r="F50" i="1"/>
  <c r="T50" i="1"/>
  <c r="F46" i="1"/>
  <c r="T46" i="1"/>
  <c r="F42" i="1"/>
  <c r="T42" i="1"/>
  <c r="F38" i="1"/>
  <c r="T38" i="1"/>
  <c r="F30" i="1"/>
  <c r="T30" i="1"/>
  <c r="F25" i="1"/>
  <c r="T25" i="1"/>
  <c r="F21" i="1"/>
  <c r="T21" i="1"/>
  <c r="F13" i="1"/>
  <c r="T13" i="1"/>
  <c r="F5" i="1"/>
  <c r="T5" i="1"/>
  <c r="J17" i="1"/>
  <c r="J9" i="1"/>
  <c r="T82" i="1"/>
  <c r="T63" i="1"/>
  <c r="T58" i="1"/>
  <c r="T17" i="1"/>
  <c r="F85" i="1"/>
  <c r="T85" i="1"/>
  <c r="F69" i="1"/>
  <c r="T69" i="1"/>
  <c r="F61" i="1"/>
  <c r="T61" i="1"/>
  <c r="F57" i="1"/>
  <c r="T57" i="1"/>
  <c r="F53" i="1"/>
  <c r="T53" i="1"/>
  <c r="F45" i="1"/>
  <c r="T45" i="1"/>
  <c r="F37" i="1"/>
  <c r="T37" i="1"/>
  <c r="F33" i="1"/>
  <c r="T33" i="1"/>
  <c r="F29" i="1"/>
  <c r="T29" i="1"/>
  <c r="F20" i="1"/>
  <c r="T20" i="1"/>
  <c r="F16" i="1"/>
  <c r="T16" i="1"/>
  <c r="F12" i="1"/>
  <c r="T12" i="1"/>
  <c r="F8" i="1"/>
  <c r="T8" i="1"/>
  <c r="J16" i="1"/>
  <c r="J8" i="1"/>
  <c r="T91" i="1"/>
  <c r="T90" i="1"/>
  <c r="T65" i="1"/>
  <c r="T41" i="1"/>
  <c r="T34" i="1"/>
  <c r="T9" i="1"/>
  <c r="T87" i="1"/>
  <c r="T81" i="1"/>
  <c r="T78" i="1"/>
  <c r="T73" i="1"/>
  <c r="T71" i="1"/>
  <c r="T47" i="1"/>
  <c r="T26" i="1"/>
  <c r="F84" i="1"/>
  <c r="T84" i="1"/>
  <c r="F68" i="1"/>
  <c r="T68" i="1"/>
  <c r="F60" i="1"/>
  <c r="T60" i="1"/>
  <c r="F52" i="1"/>
  <c r="T52" i="1"/>
  <c r="F44" i="1"/>
  <c r="T44" i="1"/>
  <c r="F36" i="1"/>
  <c r="T36" i="1"/>
  <c r="F28" i="1"/>
  <c r="T28" i="1"/>
  <c r="F19" i="1"/>
  <c r="T19" i="1"/>
  <c r="F11" i="1"/>
  <c r="T11" i="1"/>
  <c r="J72" i="1"/>
  <c r="J64" i="1"/>
  <c r="J56" i="1"/>
  <c r="J48" i="1"/>
  <c r="J40" i="1"/>
  <c r="J32" i="1"/>
  <c r="J23" i="1"/>
  <c r="T80" i="1"/>
  <c r="T40" i="1"/>
  <c r="T23" i="1"/>
  <c r="AF6" i="1"/>
  <c r="AC4" i="1"/>
  <c r="AD4" i="1"/>
  <c r="AE4" i="1"/>
  <c r="AB4" i="1"/>
  <c r="AF4" i="1"/>
  <c r="J82" i="1"/>
  <c r="J58" i="1"/>
  <c r="J42" i="1"/>
  <c r="J34" i="1"/>
  <c r="J90" i="1"/>
  <c r="J86" i="1"/>
  <c r="J78" i="1"/>
  <c r="J74" i="1"/>
  <c r="J70" i="1"/>
  <c r="J65" i="1"/>
  <c r="J62" i="1"/>
  <c r="J54" i="1"/>
  <c r="J50" i="1"/>
  <c r="J46" i="1"/>
  <c r="J38" i="1"/>
  <c r="J30" i="1"/>
  <c r="J28" i="1"/>
  <c r="J25" i="1"/>
  <c r="J21" i="1"/>
  <c r="J15" i="1"/>
  <c r="J14" i="1"/>
  <c r="J7" i="1"/>
  <c r="J89" i="1"/>
  <c r="J85" i="1"/>
  <c r="J81" i="1"/>
  <c r="J77" i="1"/>
  <c r="J73" i="1"/>
  <c r="J68" i="1"/>
  <c r="J61" i="1"/>
  <c r="J57" i="1"/>
  <c r="J53" i="1"/>
  <c r="J49" i="1"/>
  <c r="J45" i="1"/>
  <c r="J41" i="1"/>
  <c r="J37" i="1"/>
  <c r="J33" i="1"/>
  <c r="J24" i="1"/>
  <c r="J20" i="1"/>
  <c r="J18" i="1"/>
  <c r="J13" i="1"/>
  <c r="J10" i="1"/>
  <c r="J6" i="1"/>
  <c r="J91" i="1"/>
  <c r="J87" i="1"/>
  <c r="J83" i="1"/>
  <c r="J79" i="1"/>
  <c r="J75" i="1"/>
  <c r="J71" i="1"/>
  <c r="J66" i="1"/>
  <c r="J63" i="1"/>
  <c r="J59" i="1"/>
  <c r="J4" i="1"/>
  <c r="R230" i="5" l="1"/>
  <c r="R303" i="5"/>
  <c r="R288" i="5"/>
  <c r="R66" i="5"/>
  <c r="R553" i="5"/>
  <c r="R171" i="5"/>
  <c r="R195" i="5"/>
  <c r="R482" i="5"/>
  <c r="R167" i="5"/>
  <c r="R524" i="5"/>
  <c r="R106" i="5"/>
  <c r="R315" i="5"/>
  <c r="R227" i="5"/>
  <c r="R242" i="5"/>
  <c r="R597" i="5"/>
  <c r="R512" i="5"/>
  <c r="R411" i="5"/>
  <c r="R319" i="5"/>
  <c r="R276" i="5"/>
  <c r="R287" i="5"/>
  <c r="R7" i="5"/>
  <c r="R52" i="5"/>
  <c r="R174" i="5"/>
  <c r="R162" i="5"/>
  <c r="R374" i="5"/>
  <c r="R98" i="5"/>
  <c r="R433" i="5"/>
  <c r="R483" i="5"/>
  <c r="R455" i="5"/>
  <c r="R299" i="5"/>
  <c r="R271" i="5"/>
  <c r="R487" i="5"/>
  <c r="R19" i="5"/>
  <c r="R355" i="5"/>
  <c r="R110" i="5"/>
  <c r="R527" i="5"/>
  <c r="R158" i="5"/>
  <c r="R69" i="5"/>
  <c r="R364" i="5"/>
  <c r="R363" i="5"/>
  <c r="R394" i="5"/>
  <c r="R347" i="5"/>
  <c r="R251" i="5"/>
  <c r="R118" i="5"/>
  <c r="R238" i="5"/>
  <c r="R382" i="5"/>
  <c r="R352" i="5"/>
  <c r="R378" i="5"/>
  <c r="R515" i="5"/>
  <c r="R101" i="5"/>
  <c r="R207" i="5"/>
  <c r="R470" i="5"/>
  <c r="R134" i="5"/>
  <c r="R532" i="5"/>
  <c r="R295" i="5"/>
  <c r="R577" i="5"/>
  <c r="R279" i="5"/>
  <c r="R422" i="5"/>
  <c r="R543" i="5"/>
  <c r="R442" i="5"/>
  <c r="R139" i="5"/>
  <c r="R22" i="5"/>
  <c r="R4" i="5"/>
  <c r="R202" i="5"/>
  <c r="R280" i="5"/>
  <c r="R262" i="5"/>
  <c r="R284" i="5"/>
  <c r="R250" i="5"/>
  <c r="R223" i="5"/>
  <c r="R479" i="5"/>
  <c r="R558" i="5"/>
  <c r="R283" i="5"/>
  <c r="R115" i="5"/>
  <c r="R14" i="5"/>
  <c r="R316" i="5"/>
  <c r="R300" i="5"/>
  <c r="R79" i="5"/>
  <c r="R371" i="5"/>
  <c r="R585" i="5"/>
  <c r="R403" i="5"/>
  <c r="R395" i="5"/>
  <c r="R46" i="5"/>
  <c r="R281" i="5"/>
  <c r="R73" i="5"/>
  <c r="R305" i="5"/>
  <c r="R592" i="5"/>
  <c r="R481" i="5"/>
  <c r="R505" i="5"/>
  <c r="R410" i="5"/>
  <c r="R203" i="5"/>
  <c r="R492" i="5"/>
  <c r="R419" i="5"/>
  <c r="R520" i="5"/>
  <c r="R24" i="5"/>
  <c r="R323" i="5"/>
  <c r="R390" i="5"/>
  <c r="R335" i="5"/>
  <c r="R308" i="5"/>
  <c r="R386" i="5"/>
  <c r="R270" i="5"/>
  <c r="R126" i="5"/>
  <c r="R91" i="5"/>
  <c r="R291" i="5"/>
  <c r="R561" i="5"/>
  <c r="R206" i="5"/>
  <c r="R85" i="5"/>
  <c r="R446" i="5"/>
  <c r="R12" i="5"/>
  <c r="R49" i="5"/>
  <c r="R59" i="5"/>
  <c r="R402" i="5"/>
  <c r="R407" i="5"/>
  <c r="R486" i="5"/>
  <c r="R348" i="5"/>
  <c r="R135" i="5"/>
  <c r="R351" i="5"/>
  <c r="R389" i="5"/>
  <c r="R567" i="5"/>
  <c r="R243" i="5"/>
  <c r="R574" i="5"/>
  <c r="R540" i="5"/>
  <c r="R554" i="5"/>
  <c r="R331" i="5"/>
  <c r="R459" i="5"/>
  <c r="R508" i="5"/>
  <c r="R370" i="5"/>
  <c r="R548" i="5"/>
  <c r="R601" i="5"/>
  <c r="R566" i="5"/>
  <c r="R427" i="5"/>
  <c r="R81" i="5"/>
  <c r="R519" i="5"/>
  <c r="R50" i="5"/>
  <c r="R61" i="5"/>
  <c r="R64" i="5"/>
  <c r="R17" i="5"/>
  <c r="R13" i="5"/>
  <c r="R54" i="5"/>
  <c r="R457" i="5"/>
  <c r="R552" i="5"/>
  <c r="R186" i="5"/>
  <c r="R159" i="5"/>
  <c r="R178" i="5"/>
  <c r="R198" i="5"/>
  <c r="R96" i="5"/>
  <c r="R593" i="5"/>
  <c r="R418" i="5"/>
  <c r="R190" i="5"/>
  <c r="R62" i="5"/>
  <c r="R531" i="5"/>
  <c r="R166" i="5"/>
  <c r="R215" i="5"/>
  <c r="R222" i="5"/>
  <c r="R218" i="5"/>
  <c r="R439" i="5"/>
  <c r="R611" i="5"/>
  <c r="R605" i="5"/>
  <c r="R304" i="5"/>
  <c r="R590" i="5"/>
  <c r="R339" i="5"/>
  <c r="R406" i="5"/>
  <c r="R53" i="5"/>
  <c r="R18" i="5"/>
  <c r="R369" i="5"/>
  <c r="R401" i="5"/>
  <c r="R275" i="5"/>
  <c r="R290" i="5"/>
  <c r="R480" i="5"/>
  <c r="R380" i="5"/>
  <c r="R412" i="5"/>
  <c r="R451" i="5"/>
  <c r="R423" i="5"/>
  <c r="R142" i="5"/>
  <c r="R516" i="5"/>
  <c r="R511" i="5"/>
  <c r="R500" i="5"/>
  <c r="R573" i="5"/>
  <c r="R606" i="5"/>
  <c r="R74" i="5"/>
  <c r="R491" i="5"/>
  <c r="R458" i="5"/>
  <c r="R111" i="5"/>
  <c r="R475" i="5"/>
  <c r="R58" i="5"/>
  <c r="R258" i="5"/>
  <c r="R254" i="5"/>
  <c r="R582" i="5"/>
  <c r="R598" i="5"/>
  <c r="R234" i="5"/>
  <c r="R495" i="5"/>
  <c r="R214" i="5"/>
  <c r="R503" i="5"/>
  <c r="R535" i="5"/>
  <c r="R504" i="5"/>
  <c r="R45" i="5"/>
  <c r="R5" i="5"/>
  <c r="R610" i="5"/>
  <c r="R246" i="5"/>
  <c r="R121" i="5"/>
  <c r="R297" i="5"/>
  <c r="R399" i="5"/>
  <c r="R194" i="5"/>
  <c r="R499" i="5"/>
  <c r="R82" i="5"/>
  <c r="R65" i="5"/>
  <c r="R344" i="5"/>
  <c r="R67" i="5"/>
  <c r="R99" i="5"/>
  <c r="R77" i="5"/>
  <c r="R109" i="5"/>
  <c r="R337" i="5"/>
  <c r="R416" i="5"/>
  <c r="R473" i="5"/>
  <c r="R497" i="5"/>
  <c r="R568" i="5"/>
  <c r="R509" i="5"/>
  <c r="R575" i="5"/>
  <c r="R338" i="5"/>
  <c r="R273" i="5"/>
  <c r="R306" i="5"/>
  <c r="R342" i="5"/>
  <c r="R514" i="5"/>
  <c r="R564" i="5"/>
  <c r="R268" i="5"/>
  <c r="R278" i="5"/>
  <c r="R413" i="5"/>
  <c r="R460" i="5"/>
  <c r="R490" i="5"/>
  <c r="R595" i="5"/>
  <c r="R155" i="5"/>
  <c r="R226" i="5"/>
  <c r="R210" i="5"/>
  <c r="R594" i="5"/>
  <c r="R602" i="5"/>
  <c r="R97" i="5"/>
  <c r="R57" i="5"/>
  <c r="R345" i="5"/>
  <c r="R349" i="5"/>
  <c r="R47" i="5"/>
  <c r="R296" i="5"/>
  <c r="R78" i="5"/>
  <c r="R21" i="5"/>
  <c r="R292" i="5"/>
  <c r="R312" i="5"/>
  <c r="R415" i="5"/>
  <c r="R285" i="5"/>
  <c r="R317" i="5"/>
  <c r="R425" i="5"/>
  <c r="R381" i="5"/>
  <c r="R449" i="5"/>
  <c r="R456" i="5"/>
  <c r="R269" i="5"/>
  <c r="R89" i="5"/>
  <c r="R343" i="5"/>
  <c r="R307" i="5"/>
  <c r="R107" i="5"/>
  <c r="R43" i="5"/>
  <c r="R35" i="5"/>
  <c r="R502" i="5"/>
  <c r="R579" i="5"/>
  <c r="R494" i="5"/>
  <c r="R534" i="5"/>
  <c r="R555" i="5"/>
  <c r="R563" i="5"/>
  <c r="R539" i="5"/>
  <c r="R392" i="5"/>
  <c r="R463" i="5"/>
  <c r="R354" i="5"/>
  <c r="R436" i="5"/>
  <c r="R405" i="5"/>
  <c r="R420" i="5"/>
  <c r="R464" i="5"/>
  <c r="R388" i="5"/>
  <c r="R469" i="5"/>
  <c r="R476" i="5"/>
  <c r="R375" i="5"/>
  <c r="R431" i="5"/>
  <c r="R123" i="5"/>
  <c r="R93" i="5"/>
  <c r="R63" i="5"/>
  <c r="R105" i="5"/>
  <c r="R86" i="5"/>
  <c r="R119" i="5"/>
  <c r="R256" i="5"/>
  <c r="R253" i="5"/>
  <c r="R157" i="5"/>
  <c r="R208" i="5"/>
  <c r="R205" i="5"/>
  <c r="R161" i="5"/>
  <c r="R225" i="5"/>
  <c r="R237" i="5"/>
  <c r="R165" i="5"/>
  <c r="R146" i="5"/>
  <c r="R233" i="5"/>
  <c r="R156" i="5"/>
  <c r="R329" i="5"/>
  <c r="R293" i="5"/>
  <c r="R325" i="5"/>
  <c r="R310" i="5"/>
  <c r="R321" i="5"/>
  <c r="R346" i="5"/>
  <c r="R286" i="5"/>
  <c r="R328" i="5"/>
  <c r="R289" i="5"/>
  <c r="R318" i="5"/>
  <c r="R350" i="5"/>
  <c r="R277" i="5"/>
  <c r="R309" i="5"/>
  <c r="R272" i="5"/>
  <c r="R265" i="5"/>
  <c r="R298" i="5"/>
  <c r="R330" i="5"/>
  <c r="R261" i="5"/>
  <c r="R294" i="5"/>
  <c r="R340" i="5"/>
  <c r="R599" i="5"/>
  <c r="R607" i="5"/>
  <c r="R600" i="5"/>
  <c r="R596" i="5"/>
  <c r="R608" i="5"/>
  <c r="R542" i="5"/>
  <c r="R538" i="5"/>
  <c r="R557" i="5"/>
  <c r="R547" i="5"/>
  <c r="R565" i="5"/>
  <c r="R570" i="5"/>
  <c r="R536" i="5"/>
  <c r="R507" i="5"/>
  <c r="R528" i="5"/>
  <c r="R562" i="5"/>
  <c r="R589" i="5"/>
  <c r="R578" i="5"/>
  <c r="R523" i="5"/>
  <c r="R484" i="5"/>
  <c r="R537" i="5"/>
  <c r="R571" i="5"/>
  <c r="R550" i="5"/>
  <c r="R521" i="5"/>
  <c r="R556" i="5"/>
  <c r="R588" i="5"/>
  <c r="R584" i="5"/>
  <c r="R583" i="5"/>
  <c r="R581" i="5"/>
  <c r="R569" i="5"/>
  <c r="R136" i="5"/>
  <c r="R152" i="5"/>
  <c r="R168" i="5"/>
  <c r="R184" i="5"/>
  <c r="R196" i="5"/>
  <c r="R137" i="5"/>
  <c r="R133" i="5"/>
  <c r="R197" i="5"/>
  <c r="R180" i="5"/>
  <c r="R179" i="5"/>
  <c r="R199" i="5"/>
  <c r="R249" i="5"/>
  <c r="R200" i="5"/>
  <c r="R216" i="5"/>
  <c r="R232" i="5"/>
  <c r="R173" i="5"/>
  <c r="R141" i="5"/>
  <c r="R160" i="5"/>
  <c r="R140" i="5"/>
  <c r="R148" i="5"/>
  <c r="R145" i="5"/>
  <c r="R209" i="5"/>
  <c r="R144" i="5"/>
  <c r="R124" i="5"/>
  <c r="R172" i="5"/>
  <c r="R231" i="5"/>
  <c r="R191" i="5"/>
  <c r="R175" i="5"/>
  <c r="R187" i="5"/>
  <c r="R164" i="5"/>
  <c r="R244" i="5"/>
  <c r="R240" i="5"/>
  <c r="R220" i="5"/>
  <c r="R125" i="5"/>
  <c r="R176" i="5"/>
  <c r="R224" i="5"/>
  <c r="R153" i="5"/>
  <c r="R177" i="5"/>
  <c r="R241" i="5"/>
  <c r="R128" i="5"/>
  <c r="R132" i="5"/>
  <c r="R189" i="5"/>
  <c r="R212" i="5"/>
  <c r="R181" i="5"/>
  <c r="R245" i="5"/>
  <c r="R235" i="5"/>
  <c r="R604" i="5"/>
  <c r="R603" i="5"/>
  <c r="R391" i="5"/>
  <c r="R467" i="5"/>
  <c r="R432" i="5"/>
  <c r="R448" i="5"/>
  <c r="R452" i="5"/>
  <c r="R385" i="5"/>
  <c r="R421" i="5"/>
  <c r="R428" i="5"/>
  <c r="R397" i="5"/>
  <c r="R353" i="5"/>
  <c r="R360" i="5"/>
  <c r="R356" i="5"/>
  <c r="R447" i="5"/>
  <c r="R373" i="5"/>
  <c r="R377" i="5"/>
  <c r="R409" i="5"/>
  <c r="R361" i="5"/>
  <c r="R358" i="5"/>
  <c r="R408" i="5"/>
  <c r="R453" i="5"/>
  <c r="R472" i="5"/>
  <c r="R461" i="5"/>
  <c r="R400" i="5"/>
  <c r="R437" i="5"/>
  <c r="R444" i="5"/>
  <c r="R429" i="5"/>
  <c r="R496" i="5"/>
  <c r="R526" i="5"/>
  <c r="R518" i="5"/>
  <c r="R506" i="5"/>
  <c r="R525" i="5"/>
  <c r="R522" i="5"/>
  <c r="R551" i="5"/>
  <c r="R510" i="5"/>
  <c r="R541" i="5"/>
  <c r="R587" i="5"/>
  <c r="R586" i="5"/>
  <c r="R23" i="5"/>
  <c r="R20" i="5"/>
  <c r="R71" i="5"/>
  <c r="R117" i="5"/>
  <c r="R322" i="5"/>
  <c r="R546" i="5"/>
  <c r="R533" i="5"/>
  <c r="R549" i="5"/>
  <c r="R113" i="5"/>
  <c r="R51" i="5"/>
  <c r="R55" i="5"/>
  <c r="R229" i="5"/>
  <c r="R477" i="5"/>
  <c r="R372" i="5"/>
  <c r="R404" i="5"/>
  <c r="R530" i="5"/>
  <c r="R417" i="5"/>
  <c r="R488" i="5"/>
  <c r="R501" i="5"/>
  <c r="R580" i="5"/>
  <c r="R609" i="5"/>
  <c r="R116" i="5"/>
  <c r="R221" i="5"/>
  <c r="R103" i="5"/>
  <c r="R204" i="5"/>
  <c r="R252" i="5"/>
  <c r="R27" i="5"/>
  <c r="R112" i="5"/>
  <c r="R39" i="5"/>
  <c r="R120" i="5"/>
  <c r="R16" i="5"/>
  <c r="R83" i="5"/>
  <c r="R169" i="5"/>
  <c r="R334" i="5"/>
  <c r="R248" i="5"/>
  <c r="R264" i="5"/>
  <c r="R384" i="5"/>
  <c r="R513" i="5"/>
  <c r="R326" i="5"/>
  <c r="R362" i="5"/>
  <c r="R368" i="5"/>
  <c r="R468" i="5"/>
  <c r="R301" i="5"/>
  <c r="R333" i="5"/>
  <c r="R393" i="5"/>
  <c r="R485" i="5"/>
  <c r="R560" i="5"/>
  <c r="R440" i="5"/>
  <c r="R493" i="5"/>
  <c r="R357" i="5"/>
  <c r="R185" i="5"/>
  <c r="R236" i="5"/>
  <c r="R366" i="5"/>
  <c r="R591" i="5"/>
  <c r="R87" i="5"/>
  <c r="R201" i="5"/>
  <c r="R260" i="5"/>
  <c r="R302" i="5"/>
  <c r="R129" i="5"/>
  <c r="R193" i="5"/>
  <c r="R257" i="5"/>
  <c r="R341" i="5"/>
  <c r="R282" i="5"/>
  <c r="R314" i="5"/>
  <c r="R376" i="5"/>
  <c r="R529" i="5"/>
  <c r="R545" i="5"/>
  <c r="R498" i="5"/>
  <c r="R517" i="5"/>
  <c r="R192" i="5"/>
  <c r="R228" i="5"/>
  <c r="R441" i="5"/>
  <c r="R31" i="5"/>
  <c r="R576" i="5"/>
  <c r="R217" i="5"/>
  <c r="R149" i="5"/>
  <c r="R213" i="5"/>
  <c r="R445" i="5"/>
  <c r="R313" i="5"/>
  <c r="R396" i="5"/>
  <c r="R424" i="5"/>
  <c r="R572" i="5"/>
  <c r="R188" i="5"/>
  <c r="R489" i="5"/>
  <c r="R365" i="5"/>
  <c r="R465" i="5"/>
  <c r="R559" i="5"/>
  <c r="V39" i="1"/>
  <c r="U39" i="1"/>
  <c r="V75" i="1"/>
  <c r="U75" i="1"/>
  <c r="X75" i="1" s="1"/>
  <c r="V9" i="1"/>
  <c r="U9" i="1"/>
  <c r="V24" i="1"/>
  <c r="U24" i="1"/>
  <c r="V45" i="1"/>
  <c r="U45" i="1"/>
  <c r="V61" i="1"/>
  <c r="U61" i="1"/>
  <c r="X61" i="1" s="1"/>
  <c r="V73" i="1"/>
  <c r="U73" i="1"/>
  <c r="V89" i="1"/>
  <c r="U89" i="1"/>
  <c r="X89" i="1" s="1"/>
  <c r="V16" i="1"/>
  <c r="U16" i="1"/>
  <c r="V43" i="1"/>
  <c r="U43" i="1"/>
  <c r="X43" i="1" s="1"/>
  <c r="V71" i="1"/>
  <c r="U71" i="1"/>
  <c r="V7" i="1"/>
  <c r="U7" i="1"/>
  <c r="V15" i="1"/>
  <c r="U15" i="1"/>
  <c r="V54" i="1"/>
  <c r="U54" i="1"/>
  <c r="V65" i="1"/>
  <c r="U65" i="1"/>
  <c r="V86" i="1"/>
  <c r="U86" i="1"/>
  <c r="V34" i="1"/>
  <c r="U34" i="1"/>
  <c r="V58" i="1"/>
  <c r="U58" i="1"/>
  <c r="V20" i="1"/>
  <c r="U20" i="1"/>
  <c r="V88" i="1"/>
  <c r="U88" i="1"/>
  <c r="V52" i="1"/>
  <c r="U52" i="1"/>
  <c r="V44" i="1"/>
  <c r="U44" i="1"/>
  <c r="X44" i="1" s="1"/>
  <c r="V85" i="1"/>
  <c r="U85" i="1"/>
  <c r="V8" i="1"/>
  <c r="U8" i="1"/>
  <c r="V47" i="1"/>
  <c r="U47" i="1"/>
  <c r="V83" i="1"/>
  <c r="U83" i="1"/>
  <c r="V13" i="1"/>
  <c r="U13" i="1"/>
  <c r="X13" i="1" s="1"/>
  <c r="V32" i="1"/>
  <c r="U32" i="1"/>
  <c r="V48" i="1"/>
  <c r="U48" i="1"/>
  <c r="V64" i="1"/>
  <c r="U64" i="1"/>
  <c r="V76" i="1"/>
  <c r="U76" i="1"/>
  <c r="V92" i="1"/>
  <c r="U92" i="1"/>
  <c r="V22" i="1"/>
  <c r="U22" i="1"/>
  <c r="V51" i="1"/>
  <c r="U51" i="1"/>
  <c r="X51" i="1" s="1"/>
  <c r="V79" i="1"/>
  <c r="U79" i="1"/>
  <c r="V14" i="1"/>
  <c r="U14" i="1"/>
  <c r="X14" i="1" s="1"/>
  <c r="V62" i="1"/>
  <c r="U62" i="1"/>
  <c r="X62" i="1" s="1"/>
  <c r="V90" i="1"/>
  <c r="U90" i="1"/>
  <c r="V33" i="1"/>
  <c r="U33" i="1"/>
  <c r="V12" i="1"/>
  <c r="U12" i="1"/>
  <c r="V67" i="1"/>
  <c r="U67" i="1"/>
  <c r="V72" i="1"/>
  <c r="U72" i="1"/>
  <c r="X72" i="1" s="1"/>
  <c r="V5" i="1"/>
  <c r="U5" i="1"/>
  <c r="V26" i="1"/>
  <c r="U26" i="1"/>
  <c r="X26" i="1" s="1"/>
  <c r="V55" i="1"/>
  <c r="U55" i="1"/>
  <c r="V91" i="1"/>
  <c r="U91" i="1"/>
  <c r="V18" i="1"/>
  <c r="U18" i="1"/>
  <c r="V37" i="1"/>
  <c r="U37" i="1"/>
  <c r="V53" i="1"/>
  <c r="U53" i="1"/>
  <c r="V68" i="1"/>
  <c r="U68" i="1"/>
  <c r="V81" i="1"/>
  <c r="U81" i="1"/>
  <c r="V4" i="1"/>
  <c r="U4" i="1"/>
  <c r="V29" i="1"/>
  <c r="U29" i="1"/>
  <c r="V59" i="1"/>
  <c r="U59" i="1"/>
  <c r="V87" i="1"/>
  <c r="U87" i="1"/>
  <c r="V21" i="1"/>
  <c r="U21" i="1"/>
  <c r="X21" i="1" s="1"/>
  <c r="V28" i="1"/>
  <c r="U28" i="1"/>
  <c r="V38" i="1"/>
  <c r="U38" i="1"/>
  <c r="V50" i="1"/>
  <c r="U50" i="1"/>
  <c r="V70" i="1"/>
  <c r="U70" i="1"/>
  <c r="V78" i="1"/>
  <c r="U78" i="1"/>
  <c r="X78" i="1" s="1"/>
  <c r="V42" i="1"/>
  <c r="U42" i="1"/>
  <c r="V82" i="1"/>
  <c r="U82" i="1"/>
  <c r="X82" i="1" s="1"/>
  <c r="V49" i="1"/>
  <c r="U49" i="1"/>
  <c r="V23" i="1"/>
  <c r="U23" i="1"/>
  <c r="V80" i="1"/>
  <c r="U80" i="1"/>
  <c r="V41" i="1"/>
  <c r="U41" i="1"/>
  <c r="V60" i="1"/>
  <c r="U60" i="1"/>
  <c r="V31" i="1"/>
  <c r="U31" i="1"/>
  <c r="X31" i="1" s="1"/>
  <c r="V63" i="1"/>
  <c r="U63" i="1"/>
  <c r="V6" i="1"/>
  <c r="U6" i="1"/>
  <c r="X6" i="1" s="1"/>
  <c r="V19" i="1"/>
  <c r="U19" i="1"/>
  <c r="X19" i="1" s="1"/>
  <c r="V40" i="1"/>
  <c r="U40" i="1"/>
  <c r="V56" i="1"/>
  <c r="U56" i="1"/>
  <c r="V69" i="1"/>
  <c r="U69" i="1"/>
  <c r="V84" i="1"/>
  <c r="U84" i="1"/>
  <c r="X84" i="1" s="1"/>
  <c r="V11" i="1"/>
  <c r="U11" i="1"/>
  <c r="V35" i="1"/>
  <c r="U35" i="1"/>
  <c r="X35" i="1" s="1"/>
  <c r="V66" i="1"/>
  <c r="U66" i="1"/>
  <c r="V25" i="1"/>
  <c r="U25" i="1"/>
  <c r="V30" i="1"/>
  <c r="U30" i="1"/>
  <c r="X30" i="1" s="1"/>
  <c r="V46" i="1"/>
  <c r="U46" i="1"/>
  <c r="X46" i="1" s="1"/>
  <c r="V74" i="1"/>
  <c r="U74" i="1"/>
  <c r="X74" i="1" s="1"/>
  <c r="V10" i="1"/>
  <c r="U10" i="1"/>
  <c r="X10" i="1" s="1"/>
  <c r="V77" i="1"/>
  <c r="U77" i="1"/>
  <c r="X77" i="1" s="1"/>
  <c r="V36" i="1"/>
  <c r="U36" i="1"/>
  <c r="V17" i="1"/>
  <c r="U17" i="1"/>
  <c r="V57" i="1"/>
  <c r="U57" i="1"/>
  <c r="L27" i="1"/>
  <c r="V27" i="1"/>
  <c r="X27" i="1" s="1"/>
  <c r="L8" i="1"/>
  <c r="L26" i="1"/>
  <c r="L55" i="1"/>
  <c r="L4" i="1"/>
  <c r="L29" i="1"/>
  <c r="L21" i="1"/>
  <c r="L28" i="1"/>
  <c r="L38" i="1"/>
  <c r="L50" i="1"/>
  <c r="L70" i="1"/>
  <c r="L78" i="1"/>
  <c r="L42" i="1"/>
  <c r="L82" i="1"/>
  <c r="L23" i="1"/>
  <c r="L80" i="1"/>
  <c r="L60" i="1"/>
  <c r="L47" i="1"/>
  <c r="L32" i="1"/>
  <c r="L64" i="1"/>
  <c r="L76" i="1"/>
  <c r="L92" i="1"/>
  <c r="L22" i="1"/>
  <c r="L51" i="1"/>
  <c r="L14" i="1"/>
  <c r="L62" i="1"/>
  <c r="L90" i="1"/>
  <c r="L12" i="1"/>
  <c r="L67" i="1"/>
  <c r="L72" i="1"/>
  <c r="L5" i="1"/>
  <c r="L31" i="1"/>
  <c r="L19" i="1"/>
  <c r="L40" i="1"/>
  <c r="L56" i="1"/>
  <c r="L69" i="1"/>
  <c r="L84" i="1"/>
  <c r="L11" i="1"/>
  <c r="L35" i="1"/>
  <c r="L25" i="1"/>
  <c r="L30" i="1"/>
  <c r="L46" i="1"/>
  <c r="L74" i="1"/>
  <c r="L36" i="1"/>
  <c r="L17" i="1"/>
  <c r="L39" i="1"/>
  <c r="L16" i="1"/>
  <c r="L43" i="1"/>
  <c r="L7" i="1"/>
  <c r="L15" i="1"/>
  <c r="L54" i="1"/>
  <c r="L65" i="1"/>
  <c r="L86" i="1"/>
  <c r="L34" i="1"/>
  <c r="L58" i="1"/>
  <c r="L88" i="1"/>
  <c r="L52" i="1"/>
  <c r="L44" i="1"/>
  <c r="AE5" i="1"/>
  <c r="AB5" i="1"/>
  <c r="AF5" i="1"/>
  <c r="AC5" i="1"/>
  <c r="AD5" i="1"/>
  <c r="L63" i="1"/>
  <c r="L91" i="1"/>
  <c r="L79" i="1"/>
  <c r="L20" i="1"/>
  <c r="L77" i="1"/>
  <c r="L85" i="1"/>
  <c r="L75" i="1"/>
  <c r="L57" i="1"/>
  <c r="L6" i="1"/>
  <c r="L18" i="1"/>
  <c r="L45" i="1"/>
  <c r="L61" i="1"/>
  <c r="L73" i="1"/>
  <c r="L89" i="1"/>
  <c r="L59" i="1"/>
  <c r="L87" i="1"/>
  <c r="L33" i="1"/>
  <c r="L41" i="1"/>
  <c r="L9" i="1"/>
  <c r="L48" i="1"/>
  <c r="L66" i="1"/>
  <c r="L49" i="1"/>
  <c r="L83" i="1"/>
  <c r="L13" i="1"/>
  <c r="L24" i="1"/>
  <c r="L37" i="1"/>
  <c r="L53" i="1"/>
  <c r="L68" i="1"/>
  <c r="L81" i="1"/>
  <c r="L71" i="1"/>
  <c r="L10" i="1"/>
  <c r="V8" i="5" l="1"/>
  <c r="W8" i="5" s="1"/>
  <c r="X8" i="5" s="1"/>
  <c r="V10" i="5"/>
  <c r="W10" i="5" s="1"/>
  <c r="X10" i="5" s="1"/>
  <c r="V9" i="5"/>
  <c r="W9" i="5" s="1"/>
  <c r="X9" i="5" s="1"/>
  <c r="V7" i="5"/>
  <c r="W7" i="5" s="1"/>
  <c r="X7" i="5" s="1"/>
  <c r="V6" i="5"/>
  <c r="W6" i="5" s="1"/>
  <c r="X6" i="5" s="1"/>
  <c r="V11" i="5"/>
  <c r="V12" i="5"/>
  <c r="X86" i="1"/>
  <c r="X7" i="1"/>
  <c r="X16" i="1"/>
  <c r="X83" i="1"/>
  <c r="X8" i="1"/>
  <c r="X34" i="1"/>
  <c r="X54" i="1"/>
  <c r="X12" i="1"/>
  <c r="X90" i="1"/>
  <c r="X92" i="1"/>
  <c r="X32" i="1"/>
  <c r="X85" i="1"/>
  <c r="X88" i="1"/>
  <c r="X73" i="1"/>
  <c r="X9" i="1"/>
  <c r="X39" i="1"/>
  <c r="X57" i="1"/>
  <c r="X66" i="1"/>
  <c r="X80" i="1"/>
  <c r="X50" i="1"/>
  <c r="X87" i="1"/>
  <c r="X58" i="1"/>
  <c r="X25" i="1"/>
  <c r="X40" i="1"/>
  <c r="X63" i="1"/>
  <c r="X22" i="1"/>
  <c r="X48" i="1"/>
  <c r="X70" i="1"/>
  <c r="X33" i="1"/>
  <c r="X60" i="1"/>
  <c r="X41" i="1"/>
  <c r="X49" i="1"/>
  <c r="X42" i="1"/>
  <c r="X38" i="1"/>
  <c r="X4" i="1"/>
  <c r="X81" i="1"/>
  <c r="X18" i="1"/>
  <c r="X55" i="1"/>
  <c r="X20" i="1"/>
  <c r="X65" i="1"/>
  <c r="X71" i="1"/>
  <c r="X24" i="1"/>
  <c r="X17" i="1"/>
  <c r="X69" i="1"/>
  <c r="X56" i="1"/>
  <c r="X5" i="1"/>
  <c r="X76" i="1"/>
  <c r="X64" i="1"/>
  <c r="X23" i="1"/>
  <c r="X29" i="1"/>
  <c r="X68" i="1"/>
  <c r="X37" i="1"/>
  <c r="X91" i="1"/>
  <c r="X45" i="1"/>
  <c r="X52" i="1"/>
  <c r="X15" i="1"/>
  <c r="X36" i="1"/>
  <c r="X11" i="1"/>
  <c r="X67" i="1"/>
  <c r="X79" i="1"/>
  <c r="X47" i="1"/>
  <c r="X28" i="1"/>
  <c r="X59" i="1"/>
  <c r="X53" i="1"/>
  <c r="AF7" i="1"/>
  <c r="AC7" i="1"/>
  <c r="AD7" i="1"/>
  <c r="AE7" i="1"/>
  <c r="AB7" i="1"/>
  <c r="W11" i="5" l="1"/>
  <c r="X11" i="5" s="1"/>
  <c r="W12" i="5"/>
  <c r="AA19" i="1"/>
  <c r="X12" i="5" l="1"/>
  <c r="X13" i="5"/>
</calcChain>
</file>

<file path=xl/sharedStrings.xml><?xml version="1.0" encoding="utf-8"?>
<sst xmlns="http://schemas.openxmlformats.org/spreadsheetml/2006/main" count="583" uniqueCount="344">
  <si>
    <t>order</t>
    <phoneticPr fontId="2" type="noConversion"/>
  </si>
  <si>
    <t>Factors</t>
    <phoneticPr fontId="2" type="noConversion"/>
  </si>
  <si>
    <r>
      <t>T</t>
    </r>
    <r>
      <rPr>
        <b/>
        <sz val="7"/>
        <color theme="1"/>
        <rFont val="Times New Roman"/>
        <family val="1"/>
      </rPr>
      <t>P1</t>
    </r>
    <phoneticPr fontId="2" type="noConversion"/>
  </si>
  <si>
    <r>
      <t>T</t>
    </r>
    <r>
      <rPr>
        <b/>
        <sz val="7"/>
        <color theme="1"/>
        <rFont val="Times New Roman"/>
        <family val="1"/>
      </rPr>
      <t>P4</t>
    </r>
    <phoneticPr fontId="2" type="noConversion"/>
  </si>
  <si>
    <t>T</t>
    <phoneticPr fontId="2" type="noConversion"/>
  </si>
  <si>
    <t>Observed Time Usage (s)</t>
    <phoneticPr fontId="2" type="noConversion"/>
  </si>
  <si>
    <r>
      <t>T</t>
    </r>
    <r>
      <rPr>
        <b/>
        <sz val="8"/>
        <color theme="1"/>
        <rFont val="Times New Roman"/>
        <family val="1"/>
      </rPr>
      <t>P1</t>
    </r>
    <phoneticPr fontId="2" type="noConversion"/>
  </si>
  <si>
    <r>
      <t>T</t>
    </r>
    <r>
      <rPr>
        <b/>
        <sz val="8"/>
        <color theme="1"/>
        <rFont val="Times New Roman"/>
        <family val="1"/>
      </rPr>
      <t>P2</t>
    </r>
    <phoneticPr fontId="2" type="noConversion"/>
  </si>
  <si>
    <r>
      <t>T</t>
    </r>
    <r>
      <rPr>
        <b/>
        <sz val="8"/>
        <color theme="1"/>
        <rFont val="Times New Roman"/>
        <family val="1"/>
      </rPr>
      <t>P3</t>
    </r>
    <phoneticPr fontId="2" type="noConversion"/>
  </si>
  <si>
    <r>
      <t>T</t>
    </r>
    <r>
      <rPr>
        <b/>
        <sz val="8"/>
        <color theme="1"/>
        <rFont val="Times New Roman"/>
        <family val="1"/>
      </rPr>
      <t>P4</t>
    </r>
    <phoneticPr fontId="2" type="noConversion"/>
  </si>
  <si>
    <t>T</t>
    <phoneticPr fontId="2" type="noConversion"/>
  </si>
  <si>
    <t>PCC Matrix</t>
  </si>
  <si>
    <t>Factors\Time</t>
    <phoneticPr fontId="2" type="noConversion"/>
  </si>
  <si>
    <r>
      <t>T</t>
    </r>
    <r>
      <rPr>
        <sz val="7"/>
        <color theme="1"/>
        <rFont val="Times New Roman"/>
        <family val="1"/>
      </rPr>
      <t>P1</t>
    </r>
    <phoneticPr fontId="2" type="noConversion"/>
  </si>
  <si>
    <r>
      <t>T</t>
    </r>
    <r>
      <rPr>
        <sz val="7"/>
        <color theme="1"/>
        <rFont val="Times New Roman"/>
        <family val="1"/>
      </rPr>
      <t>P2</t>
    </r>
    <phoneticPr fontId="2" type="noConversion"/>
  </si>
  <si>
    <r>
      <t>T</t>
    </r>
    <r>
      <rPr>
        <sz val="7"/>
        <color theme="1"/>
        <rFont val="Times New Roman"/>
        <family val="1"/>
      </rPr>
      <t>P3</t>
    </r>
    <phoneticPr fontId="2" type="noConversion"/>
  </si>
  <si>
    <r>
      <t>T</t>
    </r>
    <r>
      <rPr>
        <sz val="7"/>
        <color theme="1"/>
        <rFont val="Times New Roman"/>
        <family val="1"/>
      </rPr>
      <t>P4</t>
    </r>
    <phoneticPr fontId="2" type="noConversion"/>
  </si>
  <si>
    <t>T</t>
    <phoneticPr fontId="2" type="noConversion"/>
  </si>
  <si>
    <r>
      <t>N</t>
    </r>
    <r>
      <rPr>
        <sz val="7"/>
        <color theme="1"/>
        <rFont val="Times New Roman"/>
        <family val="1"/>
      </rPr>
      <t>F</t>
    </r>
    <phoneticPr fontId="2" type="noConversion"/>
  </si>
  <si>
    <r>
      <t>N</t>
    </r>
    <r>
      <rPr>
        <sz val="7"/>
        <color theme="1"/>
        <rFont val="Times New Roman"/>
        <family val="1"/>
      </rPr>
      <t>P</t>
    </r>
    <phoneticPr fontId="2" type="noConversion"/>
  </si>
  <si>
    <t>Area</t>
    <phoneticPr fontId="2" type="noConversion"/>
  </si>
  <si>
    <t>N*log(N)</t>
    <phoneticPr fontId="2" type="noConversion"/>
  </si>
  <si>
    <r>
      <t>T</t>
    </r>
    <r>
      <rPr>
        <sz val="7"/>
        <color theme="1"/>
        <rFont val="Times New Roman"/>
        <family val="1"/>
      </rPr>
      <t>P1</t>
    </r>
    <r>
      <rPr>
        <sz val="10"/>
        <color theme="1"/>
        <rFont val="Times New Roman"/>
        <family val="1"/>
      </rPr>
      <t/>
    </r>
    <phoneticPr fontId="2" type="noConversion"/>
  </si>
  <si>
    <t>=</t>
    <phoneticPr fontId="2" type="noConversion"/>
  </si>
  <si>
    <r>
      <t>T</t>
    </r>
    <r>
      <rPr>
        <sz val="7"/>
        <color theme="1"/>
        <rFont val="Times New Roman"/>
        <family val="1"/>
      </rPr>
      <t>P2</t>
    </r>
    <phoneticPr fontId="2" type="noConversion"/>
  </si>
  <si>
    <r>
      <t>T</t>
    </r>
    <r>
      <rPr>
        <sz val="7"/>
        <color theme="1"/>
        <rFont val="Times New Roman"/>
        <family val="1"/>
      </rPr>
      <t>P3</t>
    </r>
    <phoneticPr fontId="2" type="noConversion"/>
  </si>
  <si>
    <r>
      <t>T</t>
    </r>
    <r>
      <rPr>
        <sz val="7"/>
        <color theme="1"/>
        <rFont val="Times New Roman"/>
        <family val="1"/>
      </rPr>
      <t>P4</t>
    </r>
    <phoneticPr fontId="2" type="noConversion"/>
  </si>
  <si>
    <t>T</t>
    <phoneticPr fontId="2" type="noConversion"/>
  </si>
  <si>
    <t>PCC value for approximated T and real T</t>
    <phoneticPr fontId="2" type="noConversion"/>
  </si>
  <si>
    <t>Approximated Time Usage (s)</t>
    <phoneticPr fontId="2" type="noConversion"/>
  </si>
  <si>
    <r>
      <t>T</t>
    </r>
    <r>
      <rPr>
        <sz val="8"/>
        <color theme="1"/>
        <rFont val="Times New Roman"/>
        <family val="1"/>
      </rPr>
      <t>P1</t>
    </r>
    <r>
      <rPr>
        <sz val="10"/>
        <color theme="1"/>
        <rFont val="Times New Roman"/>
        <family val="1"/>
      </rPr>
      <t>+T</t>
    </r>
    <r>
      <rPr>
        <sz val="8"/>
        <color theme="1"/>
        <rFont val="Times New Roman"/>
        <family val="1"/>
      </rPr>
      <t>P2</t>
    </r>
    <r>
      <rPr>
        <sz val="10"/>
        <color theme="1"/>
        <rFont val="Times New Roman"/>
        <family val="1"/>
      </rPr>
      <t>+T</t>
    </r>
    <r>
      <rPr>
        <sz val="8"/>
        <color theme="1"/>
        <rFont val="Times New Roman"/>
        <family val="1"/>
      </rPr>
      <t>P3</t>
    </r>
    <r>
      <rPr>
        <sz val="10"/>
        <color theme="1"/>
        <rFont val="Times New Roman"/>
        <family val="1"/>
      </rPr>
      <t>+T</t>
    </r>
    <r>
      <rPr>
        <sz val="8"/>
        <color theme="1"/>
        <rFont val="Times New Roman"/>
        <family val="1"/>
      </rPr>
      <t>P4</t>
    </r>
    <phoneticPr fontId="2" type="noConversion"/>
  </si>
  <si>
    <t>Province Name</t>
    <phoneticPr fontId="2" type="noConversion"/>
  </si>
  <si>
    <r>
      <t>N</t>
    </r>
    <r>
      <rPr>
        <sz val="7"/>
        <color theme="1"/>
        <rFont val="Times New Roman"/>
        <family val="1"/>
      </rPr>
      <t>F1</t>
    </r>
    <phoneticPr fontId="2" type="noConversion"/>
  </si>
  <si>
    <r>
      <t>N</t>
    </r>
    <r>
      <rPr>
        <sz val="7"/>
        <color theme="1"/>
        <rFont val="Times New Roman"/>
        <family val="1"/>
      </rPr>
      <t>F2</t>
    </r>
    <phoneticPr fontId="2" type="noConversion"/>
  </si>
  <si>
    <r>
      <t>N</t>
    </r>
    <r>
      <rPr>
        <sz val="7"/>
        <color theme="1"/>
        <rFont val="Times New Roman"/>
        <family val="1"/>
      </rPr>
      <t>F</t>
    </r>
    <r>
      <rPr>
        <sz val="10"/>
        <color theme="1"/>
        <rFont val="Times New Roman"/>
        <family val="1"/>
      </rPr>
      <t>*E-3</t>
    </r>
    <phoneticPr fontId="2" type="noConversion"/>
  </si>
  <si>
    <r>
      <t>N</t>
    </r>
    <r>
      <rPr>
        <sz val="7"/>
        <color theme="1"/>
        <rFont val="Times New Roman"/>
        <family val="1"/>
      </rPr>
      <t>P1</t>
    </r>
    <phoneticPr fontId="2" type="noConversion"/>
  </si>
  <si>
    <r>
      <t>N</t>
    </r>
    <r>
      <rPr>
        <sz val="7"/>
        <color theme="1"/>
        <rFont val="Times New Roman"/>
        <family val="1"/>
      </rPr>
      <t>P2</t>
    </r>
    <phoneticPr fontId="2" type="noConversion"/>
  </si>
  <si>
    <r>
      <t>N</t>
    </r>
    <r>
      <rPr>
        <sz val="7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*E-6</t>
    </r>
    <phoneticPr fontId="2" type="noConversion"/>
  </si>
  <si>
    <r>
      <t>N</t>
    </r>
    <r>
      <rPr>
        <sz val="7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*log(N</t>
    </r>
    <r>
      <rPr>
        <sz val="7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)</t>
    </r>
    <phoneticPr fontId="2" type="noConversion"/>
  </si>
  <si>
    <r>
      <t>N</t>
    </r>
    <r>
      <rPr>
        <sz val="7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*log(N</t>
    </r>
    <r>
      <rPr>
        <sz val="7"/>
        <color theme="1"/>
        <rFont val="Times New Roman"/>
        <family val="1"/>
      </rPr>
      <t>P</t>
    </r>
    <r>
      <rPr>
        <sz val="10"/>
        <color theme="1"/>
        <rFont val="Times New Roman"/>
        <family val="1"/>
      </rPr>
      <t>)*E-6</t>
    </r>
    <phoneticPr fontId="2" type="noConversion"/>
  </si>
  <si>
    <r>
      <t>A</t>
    </r>
    <r>
      <rPr>
        <sz val="7"/>
        <color theme="1"/>
        <rFont val="Times New Roman"/>
        <family val="1"/>
      </rPr>
      <t>1</t>
    </r>
    <phoneticPr fontId="2" type="noConversion"/>
  </si>
  <si>
    <r>
      <t>A</t>
    </r>
    <r>
      <rPr>
        <sz val="7"/>
        <color theme="1"/>
        <rFont val="Times New Roman"/>
        <family val="1"/>
      </rPr>
      <t>2</t>
    </r>
    <phoneticPr fontId="2" type="noConversion"/>
  </si>
  <si>
    <t>Observed Time</t>
    <phoneticPr fontId="2" type="noConversion"/>
  </si>
  <si>
    <t>Approximated Time</t>
    <phoneticPr fontId="2" type="noConversion"/>
  </si>
  <si>
    <t>Difference</t>
    <phoneticPr fontId="2" type="noConversion"/>
  </si>
  <si>
    <t>Average</t>
    <phoneticPr fontId="2" type="noConversion"/>
  </si>
  <si>
    <t>Xizang</t>
    <phoneticPr fontId="2" type="noConversion"/>
  </si>
  <si>
    <t>Shandong</t>
    <phoneticPr fontId="2" type="noConversion"/>
  </si>
  <si>
    <t>Zhejiang</t>
    <phoneticPr fontId="2" type="noConversion"/>
  </si>
  <si>
    <t>Heilongjiang</t>
    <phoneticPr fontId="2" type="noConversion"/>
  </si>
  <si>
    <t>Shanxi</t>
    <phoneticPr fontId="2" type="noConversion"/>
  </si>
  <si>
    <t>Shanghai</t>
    <phoneticPr fontId="2" type="noConversion"/>
  </si>
  <si>
    <t>Difference Ratio</t>
    <phoneticPr fontId="2" type="noConversion"/>
  </si>
  <si>
    <t>Qinghai</t>
    <phoneticPr fontId="2" type="noConversion"/>
  </si>
  <si>
    <t xml:space="preserve"> Code</t>
    <phoneticPr fontId="2" type="noConversion"/>
  </si>
  <si>
    <t>Province</t>
    <phoneticPr fontId="2" type="noConversion"/>
  </si>
  <si>
    <t>Factors</t>
    <phoneticPr fontId="2" type="noConversion"/>
  </si>
  <si>
    <r>
      <t>T</t>
    </r>
    <r>
      <rPr>
        <b/>
        <sz val="7"/>
        <color theme="1"/>
        <rFont val="Times New Roman"/>
        <family val="1"/>
      </rPr>
      <t>P2</t>
    </r>
    <phoneticPr fontId="2" type="noConversion"/>
  </si>
  <si>
    <r>
      <t>T</t>
    </r>
    <r>
      <rPr>
        <b/>
        <sz val="7"/>
        <color theme="1"/>
        <rFont val="Times New Roman"/>
        <family val="1"/>
      </rPr>
      <t>P3</t>
    </r>
    <phoneticPr fontId="2" type="noConversion"/>
  </si>
  <si>
    <r>
      <t>T</t>
    </r>
    <r>
      <rPr>
        <b/>
        <sz val="8"/>
        <color theme="1"/>
        <rFont val="Times New Roman"/>
        <family val="1"/>
      </rPr>
      <t>P1</t>
    </r>
    <phoneticPr fontId="2" type="noConversion"/>
  </si>
  <si>
    <r>
      <t>T</t>
    </r>
    <r>
      <rPr>
        <b/>
        <sz val="8"/>
        <color theme="1"/>
        <rFont val="Times New Roman"/>
        <family val="1"/>
      </rPr>
      <t>P4</t>
    </r>
    <phoneticPr fontId="2" type="noConversion"/>
  </si>
  <si>
    <t>-</t>
    <phoneticPr fontId="2" type="noConversion"/>
  </si>
  <si>
    <t>Shanxi</t>
    <phoneticPr fontId="2" type="noConversion"/>
  </si>
  <si>
    <t>Heilongjiang</t>
    <phoneticPr fontId="2" type="noConversion"/>
  </si>
  <si>
    <t>Shanghai</t>
    <phoneticPr fontId="2" type="noConversion"/>
  </si>
  <si>
    <t>Zhejiang</t>
    <phoneticPr fontId="2" type="noConversion"/>
  </si>
  <si>
    <t>Shandong</t>
    <phoneticPr fontId="2" type="noConversion"/>
  </si>
  <si>
    <t>Xizang</t>
    <phoneticPr fontId="2" type="noConversion"/>
  </si>
  <si>
    <t>Qinghai</t>
    <phoneticPr fontId="2" type="noConversion"/>
  </si>
  <si>
    <t>Total/Average</t>
    <phoneticPr fontId="2" type="noConversion"/>
  </si>
  <si>
    <t>Name</t>
    <phoneticPr fontId="2" type="noConversion"/>
  </si>
  <si>
    <t>Code</t>
    <phoneticPr fontId="2" type="noConversion"/>
  </si>
  <si>
    <r>
      <t>F</t>
    </r>
    <r>
      <rPr>
        <sz val="7"/>
        <color theme="1"/>
        <rFont val="Times New Roman"/>
        <family val="1"/>
      </rPr>
      <t>1</t>
    </r>
    <phoneticPr fontId="2" type="noConversion"/>
  </si>
  <si>
    <r>
      <t>F</t>
    </r>
    <r>
      <rPr>
        <sz val="7"/>
        <color theme="1"/>
        <rFont val="Times New Roman"/>
        <family val="1"/>
      </rPr>
      <t>F2</t>
    </r>
    <phoneticPr fontId="2" type="noConversion"/>
  </si>
  <si>
    <t>F</t>
    <phoneticPr fontId="2" type="noConversion"/>
  </si>
  <si>
    <r>
      <t>F</t>
    </r>
    <r>
      <rPr>
        <sz val="10"/>
        <color theme="1"/>
        <rFont val="Times New Roman"/>
        <family val="1"/>
      </rPr>
      <t>*E-3</t>
    </r>
    <phoneticPr fontId="2" type="noConversion"/>
  </si>
  <si>
    <r>
      <t>N</t>
    </r>
    <r>
      <rPr>
        <sz val="7"/>
        <color theme="1"/>
        <rFont val="Times New Roman"/>
        <family val="1"/>
      </rPr>
      <t>1</t>
    </r>
    <phoneticPr fontId="2" type="noConversion"/>
  </si>
  <si>
    <r>
      <t>N</t>
    </r>
    <r>
      <rPr>
        <sz val="7"/>
        <color theme="1"/>
        <rFont val="Times New Roman"/>
        <family val="1"/>
      </rPr>
      <t>2</t>
    </r>
    <phoneticPr fontId="2" type="noConversion"/>
  </si>
  <si>
    <t>N</t>
    <phoneticPr fontId="2" type="noConversion"/>
  </si>
  <si>
    <r>
      <t>N</t>
    </r>
    <r>
      <rPr>
        <sz val="10"/>
        <color theme="1"/>
        <rFont val="Times New Roman"/>
        <family val="1"/>
      </rPr>
      <t>*E-6</t>
    </r>
    <phoneticPr fontId="2" type="noConversion"/>
  </si>
  <si>
    <r>
      <t>N</t>
    </r>
    <r>
      <rPr>
        <sz val="10"/>
        <color theme="1"/>
        <rFont val="Times New Roman"/>
        <family val="1"/>
      </rPr>
      <t>*log(N</t>
    </r>
    <r>
      <rPr>
        <sz val="10"/>
        <color theme="1"/>
        <rFont val="Times New Roman"/>
        <family val="1"/>
      </rPr>
      <t>)</t>
    </r>
    <phoneticPr fontId="2" type="noConversion"/>
  </si>
  <si>
    <r>
      <t>N</t>
    </r>
    <r>
      <rPr>
        <sz val="10"/>
        <color theme="1"/>
        <rFont val="Times New Roman"/>
        <family val="1"/>
      </rPr>
      <t>*log(N</t>
    </r>
    <r>
      <rPr>
        <sz val="10"/>
        <color theme="1"/>
        <rFont val="Times New Roman"/>
        <family val="1"/>
      </rPr>
      <t>)*E-6</t>
    </r>
    <phoneticPr fontId="2" type="noConversion"/>
  </si>
  <si>
    <r>
      <t>0.0001743 × F</t>
    </r>
    <r>
      <rPr>
        <sz val="10"/>
        <color theme="1"/>
        <rFont val="Times New Roman"/>
        <family val="1"/>
      </rPr>
      <t xml:space="preserve"> + 14.395</t>
    </r>
    <phoneticPr fontId="2" type="noConversion"/>
  </si>
  <si>
    <r>
      <t>9.0E-17 × (N</t>
    </r>
    <r>
      <rPr>
        <sz val="10"/>
        <color theme="1"/>
        <rFont val="Times New Roman"/>
        <family val="1"/>
      </rPr>
      <t>× log(N</t>
    </r>
    <r>
      <rPr>
        <sz val="10"/>
        <color theme="1"/>
        <rFont val="Times New Roman"/>
        <family val="1"/>
      </rPr>
      <t>))^2 + 7.064E-7 × (N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× log(N</t>
    </r>
    <r>
      <rPr>
        <sz val="10"/>
        <color theme="1"/>
        <rFont val="Times New Roman"/>
        <family val="1"/>
      </rPr>
      <t>)) + 2.5858</t>
    </r>
    <phoneticPr fontId="2" type="noConversion"/>
  </si>
  <si>
    <r>
      <t>7.214E-7 × N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× log(N</t>
    </r>
    <r>
      <rPr>
        <sz val="10"/>
        <color theme="1"/>
        <rFont val="Times New Roman"/>
        <family val="1"/>
      </rPr>
      <t>)  + 17.93</t>
    </r>
    <phoneticPr fontId="2" type="noConversion"/>
  </si>
  <si>
    <r>
      <t>y = 8.585E-7 × N</t>
    </r>
    <r>
      <rPr>
        <sz val="10"/>
        <color theme="1"/>
        <rFont val="Times New Roman"/>
        <family val="1"/>
      </rPr>
      <t xml:space="preserve"> + 16.631 </t>
    </r>
    <phoneticPr fontId="2" type="noConversion"/>
  </si>
  <si>
    <t>192.168.3.1</t>
    <phoneticPr fontId="2" type="noConversion"/>
  </si>
  <si>
    <t>192.168.3.2</t>
    <phoneticPr fontId="2" type="noConversion"/>
  </si>
  <si>
    <t>192.168.3.3</t>
  </si>
  <si>
    <t>192.168.3.4</t>
  </si>
  <si>
    <t>192.168.3.5</t>
  </si>
  <si>
    <t>192.168.3.6</t>
  </si>
  <si>
    <t>192.168.3.7</t>
  </si>
  <si>
    <t>192.168.3.8</t>
  </si>
  <si>
    <t>192.168.3.9</t>
  </si>
  <si>
    <t>192.168.3.10</t>
  </si>
  <si>
    <t>192.168.3.11</t>
  </si>
  <si>
    <t>192.168.3.12</t>
  </si>
  <si>
    <t>192.168.3.13</t>
  </si>
  <si>
    <t>192.168.3.14</t>
  </si>
  <si>
    <t>192.168.3.15</t>
  </si>
  <si>
    <t>Computer ID</t>
    <phoneticPr fontId="2" type="noConversion"/>
  </si>
  <si>
    <t>Cutting Loads</t>
    <phoneticPr fontId="2" type="noConversion"/>
  </si>
  <si>
    <t>Partition Loads</t>
    <phoneticPr fontId="2" type="noConversion"/>
  </si>
  <si>
    <t>Total Loads</t>
    <phoneticPr fontId="2" type="noConversion"/>
  </si>
  <si>
    <t>Observed Loads</t>
    <phoneticPr fontId="2" type="noConversion"/>
  </si>
  <si>
    <t>Parallel Loads (estimated)</t>
    <phoneticPr fontId="2" type="noConversion"/>
  </si>
  <si>
    <t>Speedup</t>
    <phoneticPr fontId="2" type="noConversion"/>
  </si>
  <si>
    <t>Number of processes</t>
    <phoneticPr fontId="2" type="noConversion"/>
  </si>
  <si>
    <t>P=1</t>
    <phoneticPr fontId="2" type="noConversion"/>
  </si>
  <si>
    <t>P=2</t>
    <phoneticPr fontId="2" type="noConversion"/>
  </si>
  <si>
    <t>P=4</t>
    <phoneticPr fontId="2" type="noConversion"/>
  </si>
  <si>
    <t>P=6</t>
    <phoneticPr fontId="2" type="noConversion"/>
  </si>
  <si>
    <t>P=12</t>
    <phoneticPr fontId="2" type="noConversion"/>
  </si>
  <si>
    <t>First-Level</t>
  </si>
  <si>
    <t>Grassland</t>
  </si>
  <si>
    <t>Desert &amp; Bare Land</t>
  </si>
  <si>
    <t>Water Area</t>
  </si>
  <si>
    <t xml:space="preserve"> </t>
  </si>
  <si>
    <t>Second-Level</t>
    <phoneticPr fontId="2" type="noConversion"/>
  </si>
  <si>
    <t>Third-Level</t>
    <phoneticPr fontId="2" type="noConversion"/>
  </si>
  <si>
    <t xml:space="preserve">Code </t>
    <phoneticPr fontId="2" type="noConversion"/>
  </si>
  <si>
    <t>0100</t>
    <phoneticPr fontId="2" type="noConversion"/>
  </si>
  <si>
    <t>0110</t>
    <phoneticPr fontId="2" type="noConversion"/>
  </si>
  <si>
    <t>0200</t>
    <phoneticPr fontId="2" type="noConversion"/>
  </si>
  <si>
    <t>0120</t>
    <phoneticPr fontId="2" type="noConversion"/>
  </si>
  <si>
    <t>0210</t>
    <phoneticPr fontId="2" type="noConversion"/>
  </si>
  <si>
    <t>0211</t>
    <phoneticPr fontId="2" type="noConversion"/>
  </si>
  <si>
    <t>0212</t>
    <phoneticPr fontId="2" type="noConversion"/>
  </si>
  <si>
    <t>0220</t>
    <phoneticPr fontId="2" type="noConversion"/>
  </si>
  <si>
    <t>0230</t>
    <phoneticPr fontId="2" type="noConversion"/>
  </si>
  <si>
    <t>0213</t>
    <phoneticPr fontId="2" type="noConversion"/>
  </si>
  <si>
    <t>0240</t>
    <phoneticPr fontId="2" type="noConversion"/>
  </si>
  <si>
    <t>0250</t>
    <phoneticPr fontId="2" type="noConversion"/>
  </si>
  <si>
    <t>0260</t>
    <phoneticPr fontId="2" type="noConversion"/>
  </si>
  <si>
    <t>0290</t>
    <phoneticPr fontId="2" type="noConversion"/>
  </si>
  <si>
    <t>0291</t>
    <phoneticPr fontId="2" type="noConversion"/>
  </si>
  <si>
    <t>0292</t>
    <phoneticPr fontId="2" type="noConversion"/>
  </si>
  <si>
    <t>0293</t>
    <phoneticPr fontId="2" type="noConversion"/>
  </si>
  <si>
    <t>0300</t>
    <phoneticPr fontId="2" type="noConversion"/>
  </si>
  <si>
    <t>0310</t>
    <phoneticPr fontId="2" type="noConversion"/>
  </si>
  <si>
    <t>0311</t>
    <phoneticPr fontId="2" type="noConversion"/>
  </si>
  <si>
    <t>0312</t>
    <phoneticPr fontId="2" type="noConversion"/>
  </si>
  <si>
    <t>0313</t>
    <phoneticPr fontId="2" type="noConversion"/>
  </si>
  <si>
    <t>0320</t>
    <phoneticPr fontId="2" type="noConversion"/>
  </si>
  <si>
    <t>0321</t>
    <phoneticPr fontId="2" type="noConversion"/>
  </si>
  <si>
    <t>0322</t>
    <phoneticPr fontId="2" type="noConversion"/>
  </si>
  <si>
    <t>0323</t>
    <phoneticPr fontId="2" type="noConversion"/>
  </si>
  <si>
    <t>0330</t>
    <phoneticPr fontId="2" type="noConversion"/>
  </si>
  <si>
    <t>0721</t>
    <phoneticPr fontId="2" type="noConversion"/>
  </si>
  <si>
    <t>0720</t>
    <phoneticPr fontId="2" type="noConversion"/>
  </si>
  <si>
    <t>0719</t>
    <phoneticPr fontId="2" type="noConversion"/>
  </si>
  <si>
    <t>0718</t>
    <phoneticPr fontId="2" type="noConversion"/>
  </si>
  <si>
    <t>0717</t>
    <phoneticPr fontId="2" type="noConversion"/>
  </si>
  <si>
    <t>0716</t>
    <phoneticPr fontId="2" type="noConversion"/>
  </si>
  <si>
    <t>0715</t>
    <phoneticPr fontId="2" type="noConversion"/>
  </si>
  <si>
    <t>0714</t>
    <phoneticPr fontId="2" type="noConversion"/>
  </si>
  <si>
    <t>0713</t>
    <phoneticPr fontId="2" type="noConversion"/>
  </si>
  <si>
    <t>0712</t>
    <phoneticPr fontId="2" type="noConversion"/>
  </si>
  <si>
    <t>0711</t>
    <phoneticPr fontId="2" type="noConversion"/>
  </si>
  <si>
    <t>0710</t>
    <phoneticPr fontId="2" type="noConversion"/>
  </si>
  <si>
    <t>0700</t>
    <phoneticPr fontId="2" type="noConversion"/>
  </si>
  <si>
    <t>0544</t>
    <phoneticPr fontId="2" type="noConversion"/>
  </si>
  <si>
    <t>0543</t>
    <phoneticPr fontId="2" type="noConversion"/>
  </si>
  <si>
    <t>0542</t>
    <phoneticPr fontId="2" type="noConversion"/>
  </si>
  <si>
    <t>0541</t>
    <phoneticPr fontId="2" type="noConversion"/>
  </si>
  <si>
    <t>0540</t>
    <phoneticPr fontId="2" type="noConversion"/>
  </si>
  <si>
    <t>0530</t>
    <phoneticPr fontId="2" type="noConversion"/>
  </si>
  <si>
    <t>0522</t>
    <phoneticPr fontId="2" type="noConversion"/>
  </si>
  <si>
    <t>0521</t>
    <phoneticPr fontId="2" type="noConversion"/>
  </si>
  <si>
    <t>0550</t>
    <phoneticPr fontId="2" type="noConversion"/>
  </si>
  <si>
    <t>0600</t>
    <phoneticPr fontId="2" type="noConversion"/>
  </si>
  <si>
    <t>0610</t>
    <phoneticPr fontId="2" type="noConversion"/>
  </si>
  <si>
    <t>0520</t>
    <phoneticPr fontId="2" type="noConversion"/>
  </si>
  <si>
    <t>0512</t>
    <phoneticPr fontId="2" type="noConversion"/>
  </si>
  <si>
    <t>0511</t>
    <phoneticPr fontId="2" type="noConversion"/>
  </si>
  <si>
    <t>0510</t>
    <phoneticPr fontId="2" type="noConversion"/>
  </si>
  <si>
    <t>0500</t>
    <phoneticPr fontId="2" type="noConversion"/>
  </si>
  <si>
    <t>0429</t>
    <phoneticPr fontId="2" type="noConversion"/>
  </si>
  <si>
    <t>0424</t>
    <phoneticPr fontId="2" type="noConversion"/>
  </si>
  <si>
    <t>0423</t>
    <phoneticPr fontId="2" type="noConversion"/>
  </si>
  <si>
    <t>0422</t>
    <phoneticPr fontId="2" type="noConversion"/>
  </si>
  <si>
    <t>0421</t>
    <phoneticPr fontId="2" type="noConversion"/>
  </si>
  <si>
    <t>0420</t>
    <phoneticPr fontId="2" type="noConversion"/>
  </si>
  <si>
    <t>0413</t>
    <phoneticPr fontId="2" type="noConversion"/>
  </si>
  <si>
    <t>0412</t>
    <phoneticPr fontId="2" type="noConversion"/>
  </si>
  <si>
    <t>0411</t>
    <phoneticPr fontId="2" type="noConversion"/>
  </si>
  <si>
    <t>0410</t>
    <phoneticPr fontId="2" type="noConversion"/>
  </si>
  <si>
    <t>0400</t>
    <phoneticPr fontId="2" type="noConversion"/>
  </si>
  <si>
    <t>0380</t>
    <phoneticPr fontId="2" type="noConversion"/>
  </si>
  <si>
    <t>0370</t>
    <phoneticPr fontId="2" type="noConversion"/>
  </si>
  <si>
    <t>0340</t>
    <phoneticPr fontId="2" type="noConversion"/>
  </si>
  <si>
    <t>0350</t>
    <phoneticPr fontId="2" type="noConversion"/>
  </si>
  <si>
    <t>0360</t>
    <phoneticPr fontId="2" type="noConversion"/>
  </si>
  <si>
    <t>0740</t>
    <phoneticPr fontId="2" type="noConversion"/>
  </si>
  <si>
    <t>0750</t>
    <phoneticPr fontId="2" type="noConversion"/>
  </si>
  <si>
    <t>0760</t>
    <phoneticPr fontId="2" type="noConversion"/>
  </si>
  <si>
    <t>0761</t>
    <phoneticPr fontId="2" type="noConversion"/>
  </si>
  <si>
    <t>0762</t>
    <phoneticPr fontId="2" type="noConversion"/>
  </si>
  <si>
    <t>0763</t>
    <phoneticPr fontId="2" type="noConversion"/>
  </si>
  <si>
    <t>0769</t>
    <phoneticPr fontId="2" type="noConversion"/>
  </si>
  <si>
    <t>0770</t>
    <phoneticPr fontId="2" type="noConversion"/>
  </si>
  <si>
    <t>0780</t>
    <phoneticPr fontId="2" type="noConversion"/>
  </si>
  <si>
    <t>0790</t>
    <phoneticPr fontId="2" type="noConversion"/>
  </si>
  <si>
    <t>0810</t>
    <phoneticPr fontId="2" type="noConversion"/>
  </si>
  <si>
    <t>0800</t>
    <phoneticPr fontId="2" type="noConversion"/>
  </si>
  <si>
    <t>0811</t>
    <phoneticPr fontId="2" type="noConversion"/>
  </si>
  <si>
    <t>0812</t>
    <phoneticPr fontId="2" type="noConversion"/>
  </si>
  <si>
    <t>0813</t>
    <phoneticPr fontId="2" type="noConversion"/>
  </si>
  <si>
    <t>0814</t>
    <phoneticPr fontId="2" type="noConversion"/>
  </si>
  <si>
    <t>0815</t>
    <phoneticPr fontId="2" type="noConversion"/>
  </si>
  <si>
    <t>0819</t>
    <phoneticPr fontId="2" type="noConversion"/>
  </si>
  <si>
    <t>0820</t>
    <phoneticPr fontId="2" type="noConversion"/>
  </si>
  <si>
    <t>0821</t>
    <phoneticPr fontId="2" type="noConversion"/>
  </si>
  <si>
    <t>0822</t>
    <phoneticPr fontId="2" type="noConversion"/>
  </si>
  <si>
    <t>0829</t>
    <phoneticPr fontId="2" type="noConversion"/>
  </si>
  <si>
    <t>0830</t>
    <phoneticPr fontId="2" type="noConversion"/>
  </si>
  <si>
    <t>0831</t>
    <phoneticPr fontId="2" type="noConversion"/>
  </si>
  <si>
    <t>0832</t>
    <phoneticPr fontId="2" type="noConversion"/>
  </si>
  <si>
    <t>0833</t>
    <phoneticPr fontId="2" type="noConversion"/>
  </si>
  <si>
    <t>0839</t>
    <phoneticPr fontId="2" type="noConversion"/>
  </si>
  <si>
    <t>0890</t>
    <phoneticPr fontId="2" type="noConversion"/>
  </si>
  <si>
    <t>0900</t>
    <phoneticPr fontId="2" type="noConversion"/>
  </si>
  <si>
    <t>0950</t>
    <phoneticPr fontId="2" type="noConversion"/>
  </si>
  <si>
    <t>0940</t>
    <phoneticPr fontId="2" type="noConversion"/>
  </si>
  <si>
    <t>0930</t>
    <phoneticPr fontId="2" type="noConversion"/>
  </si>
  <si>
    <t>0920</t>
    <phoneticPr fontId="2" type="noConversion"/>
  </si>
  <si>
    <t>0910</t>
    <phoneticPr fontId="2" type="noConversion"/>
  </si>
  <si>
    <t>Cultivated Land</t>
    <phoneticPr fontId="2" type="noConversion"/>
  </si>
  <si>
    <t xml:space="preserve"> </t>
    <phoneticPr fontId="2" type="noConversion"/>
  </si>
  <si>
    <t>Forest Land</t>
    <phoneticPr fontId="2" type="noConversion"/>
  </si>
  <si>
    <t xml:space="preserve"> </t>
    <phoneticPr fontId="2" type="noConversion"/>
  </si>
  <si>
    <t>Housing Area</t>
    <phoneticPr fontId="2" type="noConversion"/>
  </si>
  <si>
    <t>Road Network</t>
    <phoneticPr fontId="2" type="noConversion"/>
  </si>
  <si>
    <t xml:space="preserve"> </t>
    <phoneticPr fontId="2" type="noConversion"/>
  </si>
  <si>
    <t>Structures</t>
    <phoneticPr fontId="2" type="noConversion"/>
  </si>
  <si>
    <t xml:space="preserve"> </t>
    <phoneticPr fontId="2" type="noConversion"/>
  </si>
  <si>
    <t>0601</t>
    <phoneticPr fontId="2" type="noConversion"/>
  </si>
  <si>
    <t>1050</t>
    <phoneticPr fontId="2" type="noConversion"/>
  </si>
  <si>
    <t>1051</t>
    <phoneticPr fontId="2" type="noConversion"/>
  </si>
  <si>
    <t>1052</t>
    <phoneticPr fontId="2" type="noConversion"/>
  </si>
  <si>
    <t>Garden Plot</t>
    <phoneticPr fontId="2" type="noConversion"/>
  </si>
  <si>
    <t>Artificial Bare Land</t>
    <phoneticPr fontId="2" type="noConversion"/>
  </si>
  <si>
    <t>Orchard</t>
    <phoneticPr fontId="2" type="noConversion"/>
  </si>
  <si>
    <t>Paddy Field</t>
    <phoneticPr fontId="2" type="noConversion"/>
  </si>
  <si>
    <t>Dry Land</t>
    <phoneticPr fontId="2" type="noConversion"/>
  </si>
  <si>
    <t>Tree Orchard</t>
    <phoneticPr fontId="2" type="noConversion"/>
  </si>
  <si>
    <t>Rattan Orchard</t>
    <phoneticPr fontId="2" type="noConversion"/>
  </si>
  <si>
    <t>Herbaceous Orchard</t>
    <phoneticPr fontId="2" type="noConversion"/>
  </si>
  <si>
    <t>Tea Garden</t>
    <phoneticPr fontId="2" type="noConversion"/>
  </si>
  <si>
    <t xml:space="preserve">Mulberry Garden </t>
    <phoneticPr fontId="2" type="noConversion"/>
  </si>
  <si>
    <t>Rubber Garden</t>
    <phoneticPr fontId="2" type="noConversion"/>
  </si>
  <si>
    <r>
      <rPr>
        <sz val="10"/>
        <color rgb="FF000000"/>
        <rFont val="宋体"/>
        <family val="3"/>
        <charset val="134"/>
      </rPr>
      <t>N</t>
    </r>
    <r>
      <rPr>
        <sz val="10"/>
        <color rgb="FF000000"/>
        <rFont val="Times New Roman"/>
        <family val="1"/>
      </rPr>
      <t>ursery Garden</t>
    </r>
    <phoneticPr fontId="2" type="noConversion"/>
  </si>
  <si>
    <t xml:space="preserve">Flower Mursery </t>
    <phoneticPr fontId="2" type="noConversion"/>
  </si>
  <si>
    <t>Other Types</t>
    <phoneticPr fontId="2" type="noConversion"/>
  </si>
  <si>
    <t>Other Tree Orchard</t>
    <phoneticPr fontId="2" type="noConversion"/>
  </si>
  <si>
    <t>Other Rattan Orchard</t>
    <phoneticPr fontId="2" type="noConversion"/>
  </si>
  <si>
    <t>Other Herbaceous Orchard</t>
    <phoneticPr fontId="2" type="noConversion"/>
  </si>
  <si>
    <t>Channel</t>
    <phoneticPr fontId="2" type="noConversion"/>
  </si>
  <si>
    <t>Glacier and Perennial Snow</t>
    <phoneticPr fontId="2" type="noConversion"/>
  </si>
  <si>
    <t xml:space="preserve">Glacier </t>
    <phoneticPr fontId="2" type="noConversion"/>
  </si>
  <si>
    <t>Perennial Snow</t>
    <phoneticPr fontId="2" type="noConversion"/>
  </si>
  <si>
    <t>Salt Marsh</t>
    <phoneticPr fontId="2" type="noConversion"/>
  </si>
  <si>
    <t>clay Surface</t>
    <phoneticPr fontId="2" type="noConversion"/>
  </si>
  <si>
    <t>Sandy Surface</t>
    <phoneticPr fontId="2" type="noConversion"/>
  </si>
  <si>
    <t>Gravel Surface</t>
    <phoneticPr fontId="2" type="noConversion"/>
  </si>
  <si>
    <t>Rock Surface</t>
    <phoneticPr fontId="2" type="noConversion"/>
  </si>
  <si>
    <t>Coal Mine</t>
    <phoneticPr fontId="2" type="noConversion"/>
  </si>
  <si>
    <t>Iron Mine</t>
    <phoneticPr fontId="2" type="noConversion"/>
  </si>
  <si>
    <t>Open Pit</t>
    <phoneticPr fontId="2" type="noConversion"/>
  </si>
  <si>
    <t>Copper Mine</t>
    <phoneticPr fontId="2" type="noConversion"/>
  </si>
  <si>
    <t>Quarry</t>
    <phoneticPr fontId="2" type="noConversion"/>
  </si>
  <si>
    <t>Rare Earths</t>
    <phoneticPr fontId="2" type="noConversion"/>
  </si>
  <si>
    <t>Other</t>
    <phoneticPr fontId="2" type="noConversion"/>
  </si>
  <si>
    <t>Other</t>
    <phoneticPr fontId="2" type="noConversion"/>
  </si>
  <si>
    <t>Tailings Stacking</t>
    <phoneticPr fontId="2" type="noConversion"/>
  </si>
  <si>
    <t>Garbage Stacking</t>
    <phoneticPr fontId="2" type="noConversion"/>
  </si>
  <si>
    <t>Stacking</t>
  </si>
  <si>
    <t>Arbor forest</t>
  </si>
  <si>
    <t>Shrubwood</t>
  </si>
  <si>
    <t>Sparse Shrubs</t>
    <phoneticPr fontId="2" type="noConversion"/>
  </si>
  <si>
    <t>Broad-Leaved Forest</t>
    <phoneticPr fontId="2" type="noConversion"/>
  </si>
  <si>
    <t>Coniferous Forest</t>
    <phoneticPr fontId="2" type="noConversion"/>
  </si>
  <si>
    <t>Coniferous and Broad-Leaved Mixed Forest</t>
    <phoneticPr fontId="2" type="noConversion"/>
  </si>
  <si>
    <t>Broad-Leaved Shrub Forest</t>
    <phoneticPr fontId="2" type="noConversion"/>
  </si>
  <si>
    <t>Coniferous Shrub Forest</t>
    <phoneticPr fontId="2" type="noConversion"/>
  </si>
  <si>
    <t>Coniferous and Broad-Leaved Shrub Forest</t>
    <phoneticPr fontId="2" type="noConversion"/>
  </si>
  <si>
    <t>Mixed Forest</t>
    <phoneticPr fontId="2" type="noConversion"/>
  </si>
  <si>
    <t>Bamboo Forest</t>
    <phoneticPr fontId="2" type="noConversion"/>
  </si>
  <si>
    <t>Sparse Forest</t>
    <phoneticPr fontId="2" type="noConversion"/>
  </si>
  <si>
    <t>Greening Woodland</t>
    <phoneticPr fontId="2" type="noConversion"/>
  </si>
  <si>
    <t>Artificial Young Forest</t>
    <phoneticPr fontId="2" type="noConversion"/>
  </si>
  <si>
    <t>Natural Grassland</t>
    <phoneticPr fontId="2" type="noConversion"/>
  </si>
  <si>
    <t>High Coverage Grassland</t>
    <phoneticPr fontId="2" type="noConversion"/>
  </si>
  <si>
    <t>Moderate Coverage Grassland</t>
    <phoneticPr fontId="2" type="noConversion"/>
  </si>
  <si>
    <t>Low Coverage Grassland</t>
    <phoneticPr fontId="2" type="noConversion"/>
  </si>
  <si>
    <t>Construction Site</t>
    <phoneticPr fontId="2" type="noConversion"/>
  </si>
  <si>
    <t>Sites to be built</t>
    <phoneticPr fontId="2" type="noConversion"/>
  </si>
  <si>
    <t>House Construction Site</t>
    <phoneticPr fontId="2" type="noConversion"/>
  </si>
  <si>
    <t>Road Construction Site</t>
    <phoneticPr fontId="2" type="noConversion"/>
  </si>
  <si>
    <t>Other Construction Site</t>
    <phoneticPr fontId="2" type="noConversion"/>
  </si>
  <si>
    <t>Hardened Surface</t>
    <phoneticPr fontId="2" type="noConversion"/>
  </si>
  <si>
    <t>Square</t>
    <phoneticPr fontId="2" type="noConversion"/>
  </si>
  <si>
    <t>Stadium</t>
    <phoneticPr fontId="2" type="noConversion"/>
  </si>
  <si>
    <t>Hardened Slope</t>
    <phoneticPr fontId="2" type="noConversion"/>
  </si>
  <si>
    <t>Opencast Yard</t>
    <phoneticPr fontId="2" type="noConversion"/>
  </si>
  <si>
    <t>Parking Lot</t>
    <phoneticPr fontId="2" type="noConversion"/>
  </si>
  <si>
    <t>Apron and Runway</t>
    <phoneticPr fontId="2" type="noConversion"/>
  </si>
  <si>
    <t>Yard</t>
    <phoneticPr fontId="2" type="noConversion"/>
  </si>
  <si>
    <t>Ground surface</t>
  </si>
  <si>
    <t>Other Hardened Surface</t>
    <phoneticPr fontId="2" type="noConversion"/>
  </si>
  <si>
    <t>Dike</t>
    <phoneticPr fontId="2" type="noConversion"/>
  </si>
  <si>
    <t>Wall</t>
    <phoneticPr fontId="2" type="noConversion"/>
  </si>
  <si>
    <t>Greenhouse</t>
    <phoneticPr fontId="2" type="noConversion"/>
  </si>
  <si>
    <t>Fixed Pool</t>
    <phoneticPr fontId="2" type="noConversion"/>
  </si>
  <si>
    <t>Swimming Pool</t>
  </si>
  <si>
    <t>Sewage Treatment Pool</t>
    <phoneticPr fontId="2" type="noConversion"/>
  </si>
  <si>
    <t>Salt Pool</t>
    <phoneticPr fontId="2" type="noConversion"/>
  </si>
  <si>
    <t>Other Fixed Pool</t>
    <phoneticPr fontId="2" type="noConversion"/>
  </si>
  <si>
    <t>Hydraulic Facility</t>
    <phoneticPr fontId="2" type="noConversion"/>
  </si>
  <si>
    <t>Industrial Facility</t>
    <phoneticPr fontId="2" type="noConversion"/>
  </si>
  <si>
    <t>Sand Barrier</t>
    <phoneticPr fontId="2" type="noConversion"/>
  </si>
  <si>
    <t>Other Structures</t>
    <phoneticPr fontId="2" type="noConversion"/>
  </si>
  <si>
    <t>Road Surface</t>
    <phoneticPr fontId="2" type="noConversion"/>
  </si>
  <si>
    <t>Railway</t>
    <phoneticPr fontId="2" type="noConversion"/>
  </si>
  <si>
    <t>High-Density Building Area</t>
    <phoneticPr fontId="2" type="noConversion"/>
  </si>
  <si>
    <t>Low-density Building Area</t>
    <phoneticPr fontId="2" type="noConversion"/>
  </si>
  <si>
    <t>Low Building Area</t>
    <phoneticPr fontId="2" type="noConversion"/>
  </si>
  <si>
    <t xml:space="preserve">Abandoned Building Area </t>
    <phoneticPr fontId="2" type="noConversion"/>
  </si>
  <si>
    <t>Multi-Storey Building Area</t>
    <phoneticPr fontId="2" type="noConversion"/>
  </si>
  <si>
    <t>Multi-Storey and the Above Independent Buildings</t>
    <phoneticPr fontId="2" type="noConversion"/>
  </si>
  <si>
    <t xml:space="preserve">Multi-Storey Independent  Buildings </t>
    <phoneticPr fontId="2" type="noConversion"/>
  </si>
  <si>
    <t>Middle Level Independent  Buildings</t>
    <phoneticPr fontId="2" type="noConversion"/>
  </si>
  <si>
    <t>High Level Independent  Buildings</t>
    <phoneticPr fontId="2" type="noConversion"/>
  </si>
  <si>
    <t>Super-High Level Independent  Buildings</t>
    <phoneticPr fontId="2" type="noConversion"/>
  </si>
  <si>
    <t>Low Buildings</t>
    <phoneticPr fontId="2" type="noConversion"/>
  </si>
  <si>
    <t>Meadow</t>
    <phoneticPr fontId="2" type="noConversion"/>
  </si>
  <si>
    <t>Greening Grassland</t>
    <phoneticPr fontId="2" type="noConversion"/>
  </si>
  <si>
    <t>Artificial Grassland</t>
    <phoneticPr fontId="2" type="noConversion"/>
  </si>
  <si>
    <t>Sand Fixation Grassland</t>
    <phoneticPr fontId="2" type="noConversion"/>
  </si>
  <si>
    <t>Slope Irrigation Grassland</t>
    <phoneticPr fontId="2" type="noConversion"/>
  </si>
  <si>
    <t>Other Artificial Grassland</t>
    <phoneticPr fontId="2" type="noConversion"/>
  </si>
  <si>
    <t>1001</t>
    <phoneticPr fontId="2" type="noConversion"/>
  </si>
  <si>
    <t>Water Surface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</si>
</sst>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76" formatCode="#,##0.000_ "/>
    <numFmt numFmtId="177" formatCode="0.00_);[Red]\(0.00\)"/>
    <numFmt numFmtId="178" formatCode="0.000000_);[Red]\(0.000000\)"/>
    <numFmt numFmtId="179" formatCode="0.000000000000_);[Red]\(0.000000000000\)"/>
    <numFmt numFmtId="180" formatCode="_ * #,##0.000_ ;_ * \-#,##0.000_ ;_ * &quot;-&quot;???_ ;_ @_ "/>
    <numFmt numFmtId="181" formatCode="#,##0_ "/>
    <numFmt numFmtId="182" formatCode="#,##0_);[Red]\(#,##0\)"/>
    <numFmt numFmtId="183" formatCode="#,##0.000_);[Red]\(#,##0.000\)"/>
  </numFmts>
  <fonts count="14" x14ac:knownFonts="1">
    <font>
      <sz val="11"/>
      <color theme="1"/>
      <name val="宋体"/>
      <family val="2"/>
      <charset val="134"/>
      <scheme val="minor"/>
    </font>
    <font>
      <b/>
      <sz val="10"/>
      <color theme="1"/>
      <name val="Times New Roman"/>
      <family val="1"/>
    </font>
    <font>
      <sz val="9"/>
      <name val="宋体"/>
      <family val="2"/>
      <charset val="134"/>
      <scheme val="minor"/>
    </font>
    <font>
      <b/>
      <sz val="7"/>
      <color theme="1"/>
      <name val="Times New Roman"/>
      <family val="1"/>
    </font>
    <font>
      <sz val="10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7"/>
      <color theme="1"/>
      <name val="Times New Roman"/>
      <family val="1"/>
    </font>
    <font>
      <sz val="10"/>
      <color rgb="FF00B050"/>
      <name val="Times New Roman"/>
      <family val="1"/>
    </font>
    <font>
      <sz val="10"/>
      <name val="Times New Roman"/>
      <family val="1"/>
    </font>
    <font>
      <sz val="8"/>
      <color theme="1"/>
      <name val="Times New Roman"/>
      <family val="1"/>
    </font>
    <font>
      <sz val="10"/>
      <color theme="1"/>
      <name val="宋体"/>
      <family val="2"/>
      <charset val="134"/>
      <scheme val="minor"/>
    </font>
    <font>
      <sz val="10"/>
      <color rgb="FF000000"/>
      <name val="Times New Roman"/>
      <family val="1"/>
    </font>
    <font>
      <sz val="10"/>
      <color rgb="FF00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5" fillId="0" borderId="1" xfId="0" applyNumberFormat="1" applyFont="1" applyBorder="1">
      <alignment vertical="center"/>
    </xf>
    <xf numFmtId="177" fontId="0" fillId="0" borderId="0" xfId="0" applyNumberForma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8" fillId="0" borderId="1" xfId="0" applyNumberFormat="1" applyFont="1" applyBorder="1">
      <alignment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178" fontId="8" fillId="0" borderId="1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80" fontId="4" fillId="0" borderId="1" xfId="0" applyNumberFormat="1" applyFont="1" applyBorder="1">
      <alignment vertical="center"/>
    </xf>
    <xf numFmtId="180" fontId="5" fillId="0" borderId="1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182" fontId="5" fillId="0" borderId="1" xfId="0" applyNumberFormat="1" applyFont="1" applyBorder="1" applyAlignment="1">
      <alignment horizontal="center" vertical="center"/>
    </xf>
    <xf numFmtId="182" fontId="0" fillId="0" borderId="0" xfId="0" applyNumberFormat="1">
      <alignment vertical="center"/>
    </xf>
    <xf numFmtId="181" fontId="0" fillId="0" borderId="0" xfId="0" applyNumberFormat="1">
      <alignment vertical="center"/>
    </xf>
    <xf numFmtId="181" fontId="5" fillId="0" borderId="1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82" fontId="5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83" fontId="5" fillId="0" borderId="1" xfId="0" applyNumberFormat="1" applyFont="1" applyBorder="1" applyAlignment="1">
      <alignment horizontal="center" vertical="center"/>
    </xf>
    <xf numFmtId="183" fontId="5" fillId="0" borderId="1" xfId="0" applyNumberFormat="1" applyFont="1" applyBorder="1" applyAlignment="1">
      <alignment horizontal="right" vertical="center"/>
    </xf>
    <xf numFmtId="183" fontId="0" fillId="0" borderId="0" xfId="0" applyNumberFormat="1">
      <alignment vertical="center"/>
    </xf>
    <xf numFmtId="180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6" fontId="0" fillId="0" borderId="0" xfId="0" applyNumberFormat="1">
      <alignment vertical="center"/>
    </xf>
    <xf numFmtId="43" fontId="0" fillId="0" borderId="0" xfId="0" applyNumberFormat="1">
      <alignment vertical="center"/>
    </xf>
    <xf numFmtId="176" fontId="4" fillId="0" borderId="1" xfId="0" applyNumberFormat="1" applyFont="1" applyBorder="1">
      <alignment vertical="center"/>
    </xf>
    <xf numFmtId="0" fontId="5" fillId="0" borderId="0" xfId="0" applyFont="1">
      <alignment vertical="center"/>
    </xf>
    <xf numFmtId="49" fontId="11" fillId="0" borderId="0" xfId="0" applyNumberFormat="1" applyFont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3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5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TP1--NF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'Factor-Selecting'!$F$4:$F$92</c:f>
              <c:numCache>
                <c:formatCode>_ * #,##0.000_ ;_ * \-#,##0.000_ ;_ * "-"???_ ;_ @_ </c:formatCode>
                <c:ptCount val="89"/>
                <c:pt idx="0">
                  <c:v>27.925000000000001</c:v>
                </c:pt>
                <c:pt idx="1">
                  <c:v>26.783000000000001</c:v>
                </c:pt>
                <c:pt idx="2">
                  <c:v>27.646000000000001</c:v>
                </c:pt>
                <c:pt idx="3">
                  <c:v>60.137</c:v>
                </c:pt>
                <c:pt idx="4">
                  <c:v>80.951999999999998</c:v>
                </c:pt>
                <c:pt idx="5">
                  <c:v>96.626000000000005</c:v>
                </c:pt>
                <c:pt idx="6">
                  <c:v>15.263999999999999</c:v>
                </c:pt>
                <c:pt idx="7">
                  <c:v>19.978999999999999</c:v>
                </c:pt>
                <c:pt idx="8">
                  <c:v>26.861999999999998</c:v>
                </c:pt>
                <c:pt idx="9">
                  <c:v>138.99100000000001</c:v>
                </c:pt>
                <c:pt idx="10">
                  <c:v>100.21599999999999</c:v>
                </c:pt>
                <c:pt idx="11">
                  <c:v>39.273000000000003</c:v>
                </c:pt>
                <c:pt idx="12">
                  <c:v>156.643</c:v>
                </c:pt>
                <c:pt idx="13">
                  <c:v>119.044</c:v>
                </c:pt>
                <c:pt idx="14">
                  <c:v>194.81899999999999</c:v>
                </c:pt>
                <c:pt idx="15">
                  <c:v>185.62100000000001</c:v>
                </c:pt>
                <c:pt idx="16">
                  <c:v>125.334</c:v>
                </c:pt>
                <c:pt idx="17">
                  <c:v>107.452</c:v>
                </c:pt>
                <c:pt idx="18">
                  <c:v>9.6440000000000001</c:v>
                </c:pt>
                <c:pt idx="19">
                  <c:v>118.995</c:v>
                </c:pt>
                <c:pt idx="20">
                  <c:v>138.68299999999999</c:v>
                </c:pt>
                <c:pt idx="21">
                  <c:v>90.051000000000002</c:v>
                </c:pt>
                <c:pt idx="22">
                  <c:v>90.384</c:v>
                </c:pt>
                <c:pt idx="23">
                  <c:v>283.38400000000001</c:v>
                </c:pt>
                <c:pt idx="24">
                  <c:v>160.99</c:v>
                </c:pt>
                <c:pt idx="25">
                  <c:v>26.882000000000001</c:v>
                </c:pt>
                <c:pt idx="26">
                  <c:v>30.181000000000001</c:v>
                </c:pt>
                <c:pt idx="27">
                  <c:v>128.435</c:v>
                </c:pt>
                <c:pt idx="28">
                  <c:v>153.12899999999999</c:v>
                </c:pt>
                <c:pt idx="29">
                  <c:v>256.36200000000002</c:v>
                </c:pt>
                <c:pt idx="30">
                  <c:v>161.01499999999999</c:v>
                </c:pt>
                <c:pt idx="31">
                  <c:v>52.027999999999999</c:v>
                </c:pt>
                <c:pt idx="32">
                  <c:v>173.29</c:v>
                </c:pt>
                <c:pt idx="33">
                  <c:v>114.503</c:v>
                </c:pt>
                <c:pt idx="34">
                  <c:v>116.34</c:v>
                </c:pt>
                <c:pt idx="35">
                  <c:v>41.930999999999997</c:v>
                </c:pt>
                <c:pt idx="36">
                  <c:v>133.602</c:v>
                </c:pt>
                <c:pt idx="37">
                  <c:v>172.429</c:v>
                </c:pt>
                <c:pt idx="38">
                  <c:v>71.007000000000005</c:v>
                </c:pt>
                <c:pt idx="39">
                  <c:v>86.67</c:v>
                </c:pt>
                <c:pt idx="40">
                  <c:v>52.106000000000002</c:v>
                </c:pt>
                <c:pt idx="41">
                  <c:v>133.65899999999999</c:v>
                </c:pt>
                <c:pt idx="42">
                  <c:v>150.583</c:v>
                </c:pt>
                <c:pt idx="43">
                  <c:v>107.48099999999999</c:v>
                </c:pt>
                <c:pt idx="44">
                  <c:v>81.974000000000004</c:v>
                </c:pt>
                <c:pt idx="45">
                  <c:v>320.274</c:v>
                </c:pt>
                <c:pt idx="46">
                  <c:v>246.00200000000001</c:v>
                </c:pt>
                <c:pt idx="47">
                  <c:v>148.876</c:v>
                </c:pt>
                <c:pt idx="48">
                  <c:v>103.279</c:v>
                </c:pt>
                <c:pt idx="49">
                  <c:v>201.08199999999999</c:v>
                </c:pt>
                <c:pt idx="50">
                  <c:v>300.84899999999999</c:v>
                </c:pt>
                <c:pt idx="51">
                  <c:v>48.152999999999999</c:v>
                </c:pt>
                <c:pt idx="52">
                  <c:v>54.395000000000003</c:v>
                </c:pt>
                <c:pt idx="53">
                  <c:v>143.29499999999999</c:v>
                </c:pt>
                <c:pt idx="54">
                  <c:v>169.22300000000001</c:v>
                </c:pt>
                <c:pt idx="55">
                  <c:v>151.608</c:v>
                </c:pt>
                <c:pt idx="56">
                  <c:v>103.798</c:v>
                </c:pt>
                <c:pt idx="57">
                  <c:v>78.843000000000004</c:v>
                </c:pt>
                <c:pt idx="58">
                  <c:v>83.524000000000001</c:v>
                </c:pt>
                <c:pt idx="59">
                  <c:v>60.506</c:v>
                </c:pt>
                <c:pt idx="60">
                  <c:v>67.754000000000005</c:v>
                </c:pt>
                <c:pt idx="61">
                  <c:v>54.712000000000003</c:v>
                </c:pt>
                <c:pt idx="62">
                  <c:v>152.39400000000001</c:v>
                </c:pt>
                <c:pt idx="63">
                  <c:v>180.73099999999999</c:v>
                </c:pt>
                <c:pt idx="64">
                  <c:v>111.622</c:v>
                </c:pt>
                <c:pt idx="65">
                  <c:v>136.25700000000001</c:v>
                </c:pt>
                <c:pt idx="66">
                  <c:v>171.923</c:v>
                </c:pt>
                <c:pt idx="67">
                  <c:v>73.405000000000001</c:v>
                </c:pt>
                <c:pt idx="68">
                  <c:v>274.37</c:v>
                </c:pt>
                <c:pt idx="69">
                  <c:v>117.892</c:v>
                </c:pt>
                <c:pt idx="70">
                  <c:v>316.94299999999998</c:v>
                </c:pt>
                <c:pt idx="71">
                  <c:v>74.953000000000003</c:v>
                </c:pt>
                <c:pt idx="72">
                  <c:v>39.302</c:v>
                </c:pt>
                <c:pt idx="73">
                  <c:v>92.608999999999995</c:v>
                </c:pt>
                <c:pt idx="74">
                  <c:v>120.453</c:v>
                </c:pt>
                <c:pt idx="75">
                  <c:v>67.087999999999994</c:v>
                </c:pt>
                <c:pt idx="76">
                  <c:v>138.24700000000001</c:v>
                </c:pt>
                <c:pt idx="77">
                  <c:v>91.344999999999999</c:v>
                </c:pt>
                <c:pt idx="78">
                  <c:v>77.382999999999996</c:v>
                </c:pt>
                <c:pt idx="79">
                  <c:v>79.212000000000003</c:v>
                </c:pt>
                <c:pt idx="80">
                  <c:v>25.617999999999999</c:v>
                </c:pt>
                <c:pt idx="81">
                  <c:v>43.978000000000002</c:v>
                </c:pt>
                <c:pt idx="82">
                  <c:v>91.236999999999995</c:v>
                </c:pt>
                <c:pt idx="83">
                  <c:v>101.416</c:v>
                </c:pt>
                <c:pt idx="84">
                  <c:v>33.746000000000002</c:v>
                </c:pt>
                <c:pt idx="85">
                  <c:v>23.001999999999999</c:v>
                </c:pt>
                <c:pt idx="86">
                  <c:v>17.946999999999999</c:v>
                </c:pt>
                <c:pt idx="87">
                  <c:v>24.908000000000001</c:v>
                </c:pt>
                <c:pt idx="88">
                  <c:v>55.369</c:v>
                </c:pt>
              </c:numCache>
            </c:numRef>
          </c:xVal>
          <c:yVal>
            <c:numRef>
              <c:f>'Factor-Selecting'!$O$4:$O$92</c:f>
              <c:numCache>
                <c:formatCode>#,##0.000_ </c:formatCode>
                <c:ptCount val="89"/>
                <c:pt idx="0">
                  <c:v>18.3591813102</c:v>
                </c:pt>
                <c:pt idx="1">
                  <c:v>18.286092911699999</c:v>
                </c:pt>
                <c:pt idx="2">
                  <c:v>18.407858342800001</c:v>
                </c:pt>
                <c:pt idx="3">
                  <c:v>25.796701753499999</c:v>
                </c:pt>
                <c:pt idx="4">
                  <c:v>28.7310381691</c:v>
                </c:pt>
                <c:pt idx="5">
                  <c:v>30.3645484872</c:v>
                </c:pt>
                <c:pt idx="6">
                  <c:v>16.2166651356</c:v>
                </c:pt>
                <c:pt idx="7">
                  <c:v>17.281288052200001</c:v>
                </c:pt>
                <c:pt idx="8">
                  <c:v>18.535572870399999</c:v>
                </c:pt>
                <c:pt idx="9">
                  <c:v>37.044107691100002</c:v>
                </c:pt>
                <c:pt idx="10">
                  <c:v>29.896027440600001</c:v>
                </c:pt>
                <c:pt idx="11">
                  <c:v>21.504145116499998</c:v>
                </c:pt>
                <c:pt idx="12">
                  <c:v>38.993275888399999</c:v>
                </c:pt>
                <c:pt idx="13">
                  <c:v>32.779436968699997</c:v>
                </c:pt>
                <c:pt idx="14">
                  <c:v>47.218337752099998</c:v>
                </c:pt>
                <c:pt idx="15">
                  <c:v>47.230269590600003</c:v>
                </c:pt>
                <c:pt idx="16">
                  <c:v>39.641290896000001</c:v>
                </c:pt>
                <c:pt idx="17">
                  <c:v>37.030536881499998</c:v>
                </c:pt>
                <c:pt idx="18">
                  <c:v>15.4890172551</c:v>
                </c:pt>
                <c:pt idx="19">
                  <c:v>35.1870352177</c:v>
                </c:pt>
                <c:pt idx="20">
                  <c:v>37.054663577900001</c:v>
                </c:pt>
                <c:pt idx="21">
                  <c:v>27.8853908048</c:v>
                </c:pt>
                <c:pt idx="22">
                  <c:v>28.345014830299998</c:v>
                </c:pt>
                <c:pt idx="23">
                  <c:v>83.887531238999998</c:v>
                </c:pt>
                <c:pt idx="24">
                  <c:v>49.880654698999997</c:v>
                </c:pt>
                <c:pt idx="25">
                  <c:v>17.205880459799999</c:v>
                </c:pt>
                <c:pt idx="26">
                  <c:v>20.472619937200001</c:v>
                </c:pt>
                <c:pt idx="27">
                  <c:v>33.670349134200002</c:v>
                </c:pt>
                <c:pt idx="28">
                  <c:v>39.952415127199998</c:v>
                </c:pt>
                <c:pt idx="29">
                  <c:v>58.867598810799997</c:v>
                </c:pt>
                <c:pt idx="30">
                  <c:v>41.8238664856</c:v>
                </c:pt>
                <c:pt idx="31">
                  <c:v>23.416700360899998</c:v>
                </c:pt>
                <c:pt idx="32">
                  <c:v>43.350281948700001</c:v>
                </c:pt>
                <c:pt idx="33">
                  <c:v>34.732320791299998</c:v>
                </c:pt>
                <c:pt idx="34">
                  <c:v>32.0786439898</c:v>
                </c:pt>
                <c:pt idx="35">
                  <c:v>22.616618266</c:v>
                </c:pt>
                <c:pt idx="36">
                  <c:v>37.689238846800002</c:v>
                </c:pt>
                <c:pt idx="37">
                  <c:v>48.156518523400003</c:v>
                </c:pt>
                <c:pt idx="38">
                  <c:v>29.070147495699999</c:v>
                </c:pt>
                <c:pt idx="39">
                  <c:v>33.790842183099997</c:v>
                </c:pt>
                <c:pt idx="40">
                  <c:v>22.811890761800001</c:v>
                </c:pt>
                <c:pt idx="41">
                  <c:v>33.877456335600002</c:v>
                </c:pt>
                <c:pt idx="42">
                  <c:v>37.242299146999997</c:v>
                </c:pt>
                <c:pt idx="43">
                  <c:v>30.367602614199999</c:v>
                </c:pt>
                <c:pt idx="44">
                  <c:v>26.580068507899998</c:v>
                </c:pt>
                <c:pt idx="45">
                  <c:v>61.460158841499997</c:v>
                </c:pt>
                <c:pt idx="46">
                  <c:v>53.365668733600003</c:v>
                </c:pt>
                <c:pt idx="47">
                  <c:v>42.805741840700001</c:v>
                </c:pt>
                <c:pt idx="48">
                  <c:v>30.445015181399999</c:v>
                </c:pt>
                <c:pt idx="49">
                  <c:v>45.527513181700002</c:v>
                </c:pt>
                <c:pt idx="50">
                  <c:v>66.254605181200006</c:v>
                </c:pt>
                <c:pt idx="51">
                  <c:v>28.604259569500002</c:v>
                </c:pt>
                <c:pt idx="52">
                  <c:v>24.6981929188</c:v>
                </c:pt>
                <c:pt idx="53">
                  <c:v>39.360158197899999</c:v>
                </c:pt>
                <c:pt idx="54">
                  <c:v>44.095298183300002</c:v>
                </c:pt>
                <c:pt idx="55">
                  <c:v>40.474000277400002</c:v>
                </c:pt>
                <c:pt idx="56">
                  <c:v>35.458882655899998</c:v>
                </c:pt>
                <c:pt idx="57">
                  <c:v>27.445166439499999</c:v>
                </c:pt>
                <c:pt idx="58">
                  <c:v>28.275209640300002</c:v>
                </c:pt>
                <c:pt idx="59">
                  <c:v>27.009920427099999</c:v>
                </c:pt>
                <c:pt idx="60">
                  <c:v>27.176979623699999</c:v>
                </c:pt>
                <c:pt idx="61">
                  <c:v>25.7371142406</c:v>
                </c:pt>
                <c:pt idx="62">
                  <c:v>38.520635471399999</c:v>
                </c:pt>
                <c:pt idx="63">
                  <c:v>43.613373676599998</c:v>
                </c:pt>
                <c:pt idx="64">
                  <c:v>31.6311484091</c:v>
                </c:pt>
                <c:pt idx="65">
                  <c:v>36.076185825700001</c:v>
                </c:pt>
                <c:pt idx="66">
                  <c:v>46.587807248600001</c:v>
                </c:pt>
                <c:pt idx="67">
                  <c:v>26.147861408899999</c:v>
                </c:pt>
                <c:pt idx="68">
                  <c:v>65.028083398500002</c:v>
                </c:pt>
                <c:pt idx="69">
                  <c:v>34.9020821545</c:v>
                </c:pt>
                <c:pt idx="70">
                  <c:v>66.840875857699999</c:v>
                </c:pt>
                <c:pt idx="71">
                  <c:v>29.839768191800001</c:v>
                </c:pt>
                <c:pt idx="72">
                  <c:v>21.5312577714</c:v>
                </c:pt>
                <c:pt idx="73">
                  <c:v>32.038849057299998</c:v>
                </c:pt>
                <c:pt idx="74">
                  <c:v>36.605003572299999</c:v>
                </c:pt>
                <c:pt idx="75">
                  <c:v>29.7324784859</c:v>
                </c:pt>
                <c:pt idx="76">
                  <c:v>38.179464411600001</c:v>
                </c:pt>
                <c:pt idx="77">
                  <c:v>32.1625275966</c:v>
                </c:pt>
                <c:pt idx="78">
                  <c:v>30.324190359399999</c:v>
                </c:pt>
                <c:pt idx="79">
                  <c:v>27.101467291700001</c:v>
                </c:pt>
                <c:pt idx="80">
                  <c:v>19.026424532699998</c:v>
                </c:pt>
                <c:pt idx="81">
                  <c:v>20.468883832</c:v>
                </c:pt>
                <c:pt idx="82">
                  <c:v>29.210237688799999</c:v>
                </c:pt>
                <c:pt idx="83">
                  <c:v>30.346285164600001</c:v>
                </c:pt>
                <c:pt idx="84">
                  <c:v>20.752390141799999</c:v>
                </c:pt>
                <c:pt idx="85">
                  <c:v>18.014657995699999</c:v>
                </c:pt>
                <c:pt idx="86">
                  <c:v>16.636226235399999</c:v>
                </c:pt>
                <c:pt idx="87">
                  <c:v>19.432466022500002</c:v>
                </c:pt>
                <c:pt idx="88">
                  <c:v>23.232430797199999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188976"/>
        <c:axId val="135451600"/>
      </c:scatterChart>
      <c:valAx>
        <c:axId val="13518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* #,##0.000_ ;_ * \-#,##0.000_ ;_ * &quot;-&quot;???_ ;_ @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451600"/>
        <c:crosses val="autoZero"/>
        <c:crossBetween val="midCat"/>
      </c:valAx>
      <c:valAx>
        <c:axId val="135451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188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TP3--N*log(N)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'Factor-Selecting'!$L$4:$L$92</c:f>
              <c:numCache>
                <c:formatCode>#,##0.000_ </c:formatCode>
                <c:ptCount val="89"/>
                <c:pt idx="0">
                  <c:v>26.846229892239673</c:v>
                </c:pt>
                <c:pt idx="1">
                  <c:v>15.416217403140655</c:v>
                </c:pt>
                <c:pt idx="2">
                  <c:v>14.34457722277434</c:v>
                </c:pt>
                <c:pt idx="3">
                  <c:v>98.426613611242729</c:v>
                </c:pt>
                <c:pt idx="4">
                  <c:v>57.169306665356508</c:v>
                </c:pt>
                <c:pt idx="5">
                  <c:v>144.03406059489907</c:v>
                </c:pt>
                <c:pt idx="6">
                  <c:v>8.3386771257644607</c:v>
                </c:pt>
                <c:pt idx="7">
                  <c:v>15.088503445882706</c:v>
                </c:pt>
                <c:pt idx="8">
                  <c:v>42.468697354878472</c:v>
                </c:pt>
                <c:pt idx="9">
                  <c:v>190.31935327567862</c:v>
                </c:pt>
                <c:pt idx="10">
                  <c:v>125.19631617088092</c:v>
                </c:pt>
                <c:pt idx="11">
                  <c:v>66.784362567899151</c:v>
                </c:pt>
                <c:pt idx="12">
                  <c:v>205.20181701673735</c:v>
                </c:pt>
                <c:pt idx="13">
                  <c:v>113.74475095041106</c:v>
                </c:pt>
                <c:pt idx="14">
                  <c:v>278.83758292026806</c:v>
                </c:pt>
                <c:pt idx="15">
                  <c:v>216.30327750455737</c:v>
                </c:pt>
                <c:pt idx="16">
                  <c:v>326.44007431525142</c:v>
                </c:pt>
                <c:pt idx="17">
                  <c:v>315.88380583995269</c:v>
                </c:pt>
                <c:pt idx="18">
                  <c:v>22.736479381076826</c:v>
                </c:pt>
                <c:pt idx="19">
                  <c:v>334.8617014288514</c:v>
                </c:pt>
                <c:pt idx="20">
                  <c:v>201.11184383738771</c:v>
                </c:pt>
                <c:pt idx="21">
                  <c:v>64.726240934099593</c:v>
                </c:pt>
                <c:pt idx="22">
                  <c:v>88.881235248208924</c:v>
                </c:pt>
                <c:pt idx="23">
                  <c:v>1992.8109435388283</c:v>
                </c:pt>
                <c:pt idx="24">
                  <c:v>721.74032029126715</c:v>
                </c:pt>
                <c:pt idx="25">
                  <c:v>14.152799534710406</c:v>
                </c:pt>
                <c:pt idx="26">
                  <c:v>36.360150840141834</c:v>
                </c:pt>
                <c:pt idx="27">
                  <c:v>146.39253939288886</c:v>
                </c:pt>
                <c:pt idx="28">
                  <c:v>259.03001583819082</c:v>
                </c:pt>
                <c:pt idx="29">
                  <c:v>525.9503970909193</c:v>
                </c:pt>
                <c:pt idx="30">
                  <c:v>235.93990019481672</c:v>
                </c:pt>
                <c:pt idx="31">
                  <c:v>62.076428230738451</c:v>
                </c:pt>
                <c:pt idx="32">
                  <c:v>348.73514494116813</c:v>
                </c:pt>
                <c:pt idx="33">
                  <c:v>298.57418166102747</c:v>
                </c:pt>
                <c:pt idx="34">
                  <c:v>130.36132256488756</c:v>
                </c:pt>
                <c:pt idx="35">
                  <c:v>201.62913945493261</c:v>
                </c:pt>
                <c:pt idx="36">
                  <c:v>333.93583228892049</c:v>
                </c:pt>
                <c:pt idx="37">
                  <c:v>667.91445385968427</c:v>
                </c:pt>
                <c:pt idx="38">
                  <c:v>324.85555218622409</c:v>
                </c:pt>
                <c:pt idx="39">
                  <c:v>491.51091801716552</c:v>
                </c:pt>
                <c:pt idx="40">
                  <c:v>15.049936162354035</c:v>
                </c:pt>
                <c:pt idx="41">
                  <c:v>45.123137261598984</c:v>
                </c:pt>
                <c:pt idx="42">
                  <c:v>53.195023212445449</c:v>
                </c:pt>
                <c:pt idx="43">
                  <c:v>56.235126761438799</c:v>
                </c:pt>
                <c:pt idx="44">
                  <c:v>23.137167999091858</c:v>
                </c:pt>
                <c:pt idx="45">
                  <c:v>159.82598615209952</c:v>
                </c:pt>
                <c:pt idx="46">
                  <c:v>172.27969860867472</c:v>
                </c:pt>
                <c:pt idx="47">
                  <c:v>110.44929297128881</c:v>
                </c:pt>
                <c:pt idx="48">
                  <c:v>51.121456098823558</c:v>
                </c:pt>
                <c:pt idx="49">
                  <c:v>93.693871656930256</c:v>
                </c:pt>
                <c:pt idx="50">
                  <c:v>217.30118963620967</c:v>
                </c:pt>
                <c:pt idx="51">
                  <c:v>107.19738266506437</c:v>
                </c:pt>
                <c:pt idx="52">
                  <c:v>16.756098290028604</c:v>
                </c:pt>
                <c:pt idx="53">
                  <c:v>199.12724149749982</c:v>
                </c:pt>
                <c:pt idx="54">
                  <c:v>98.298705170527711</c:v>
                </c:pt>
                <c:pt idx="55">
                  <c:v>171.58330435014224</c:v>
                </c:pt>
                <c:pt idx="56">
                  <c:v>54.663730673494143</c:v>
                </c:pt>
                <c:pt idx="57">
                  <c:v>114.83831803956754</c:v>
                </c:pt>
                <c:pt idx="58">
                  <c:v>126.18024503215773</c:v>
                </c:pt>
                <c:pt idx="59">
                  <c:v>218.61166466555292</c:v>
                </c:pt>
                <c:pt idx="60">
                  <c:v>23.867264284109421</c:v>
                </c:pt>
                <c:pt idx="61">
                  <c:v>44.158019430277761</c:v>
                </c:pt>
                <c:pt idx="62">
                  <c:v>161.17995312027193</c:v>
                </c:pt>
                <c:pt idx="63">
                  <c:v>178.16859233984442</c:v>
                </c:pt>
                <c:pt idx="64">
                  <c:v>102.44667499424924</c:v>
                </c:pt>
                <c:pt idx="65">
                  <c:v>174.88193817835986</c:v>
                </c:pt>
                <c:pt idx="66">
                  <c:v>286.73915060470171</c:v>
                </c:pt>
                <c:pt idx="67">
                  <c:v>72.536369594791111</c:v>
                </c:pt>
                <c:pt idx="68">
                  <c:v>476.55974286409878</c:v>
                </c:pt>
                <c:pt idx="69">
                  <c:v>121.16886840099815</c:v>
                </c:pt>
                <c:pt idx="70">
                  <c:v>471.66426587301021</c:v>
                </c:pt>
                <c:pt idx="71">
                  <c:v>247.68538432826935</c:v>
                </c:pt>
                <c:pt idx="72">
                  <c:v>73.400710268356477</c:v>
                </c:pt>
                <c:pt idx="73">
                  <c:v>278.48065705353514</c:v>
                </c:pt>
                <c:pt idx="74">
                  <c:v>246.08815277241035</c:v>
                </c:pt>
                <c:pt idx="75">
                  <c:v>208.92273016916201</c:v>
                </c:pt>
                <c:pt idx="76">
                  <c:v>287.61893058395367</c:v>
                </c:pt>
                <c:pt idx="77">
                  <c:v>180.25716121035703</c:v>
                </c:pt>
                <c:pt idx="78">
                  <c:v>194.94468383622785</c:v>
                </c:pt>
                <c:pt idx="79">
                  <c:v>133.58254684874709</c:v>
                </c:pt>
                <c:pt idx="80">
                  <c:v>80.664754846866657</c:v>
                </c:pt>
                <c:pt idx="81">
                  <c:v>18.57371219940763</c:v>
                </c:pt>
                <c:pt idx="82">
                  <c:v>89.411166081293757</c:v>
                </c:pt>
                <c:pt idx="83">
                  <c:v>63.859631469344137</c:v>
                </c:pt>
                <c:pt idx="84">
                  <c:v>41.030464294971971</c:v>
                </c:pt>
                <c:pt idx="85">
                  <c:v>32.105977940003825</c:v>
                </c:pt>
                <c:pt idx="86">
                  <c:v>3.8653627821229226</c:v>
                </c:pt>
                <c:pt idx="87">
                  <c:v>14.981952307918876</c:v>
                </c:pt>
                <c:pt idx="88">
                  <c:v>26.1469567459248</c:v>
                </c:pt>
              </c:numCache>
            </c:numRef>
          </c:xVal>
          <c:yVal>
            <c:numRef>
              <c:f>'Factor-Selecting'!$Q$4:$Q$92</c:f>
              <c:numCache>
                <c:formatCode>#,##0.000_ </c:formatCode>
                <c:ptCount val="89"/>
                <c:pt idx="0">
                  <c:v>27.155273642600001</c:v>
                </c:pt>
                <c:pt idx="1">
                  <c:v>19.162355858600002</c:v>
                </c:pt>
                <c:pt idx="2">
                  <c:v>21.137195808800001</c:v>
                </c:pt>
                <c:pt idx="3">
                  <c:v>83.495588938300003</c:v>
                </c:pt>
                <c:pt idx="4">
                  <c:v>50.441014301400003</c:v>
                </c:pt>
                <c:pt idx="5">
                  <c:v>113.098360795</c:v>
                </c:pt>
                <c:pt idx="6">
                  <c:v>15.290829602600001</c:v>
                </c:pt>
                <c:pt idx="7">
                  <c:v>18.392731066500001</c:v>
                </c:pt>
                <c:pt idx="8">
                  <c:v>32.8599744646</c:v>
                </c:pt>
                <c:pt idx="9">
                  <c:v>143.99752867000001</c:v>
                </c:pt>
                <c:pt idx="10">
                  <c:v>104.571772424</c:v>
                </c:pt>
                <c:pt idx="11">
                  <c:v>60.708023234700001</c:v>
                </c:pt>
                <c:pt idx="12">
                  <c:v>153.38242620400001</c:v>
                </c:pt>
                <c:pt idx="13">
                  <c:v>106.53370803599999</c:v>
                </c:pt>
                <c:pt idx="14">
                  <c:v>224.74585766300001</c:v>
                </c:pt>
                <c:pt idx="15">
                  <c:v>168.12639884500001</c:v>
                </c:pt>
                <c:pt idx="16">
                  <c:v>221.90180918799999</c:v>
                </c:pt>
                <c:pt idx="17">
                  <c:v>204.928809204</c:v>
                </c:pt>
                <c:pt idx="18">
                  <c:v>22.259720163699999</c:v>
                </c:pt>
                <c:pt idx="19">
                  <c:v>257.47177529099997</c:v>
                </c:pt>
                <c:pt idx="20">
                  <c:v>157.001224401</c:v>
                </c:pt>
                <c:pt idx="21">
                  <c:v>64.263096701600006</c:v>
                </c:pt>
                <c:pt idx="22">
                  <c:v>72.247338061600004</c:v>
                </c:pt>
                <c:pt idx="23">
                  <c:v>1452.24294485</c:v>
                </c:pt>
                <c:pt idx="24">
                  <c:v>526.45845930899998</c:v>
                </c:pt>
                <c:pt idx="25">
                  <c:v>20.530269766100002</c:v>
                </c:pt>
                <c:pt idx="26">
                  <c:v>31.358882012199999</c:v>
                </c:pt>
                <c:pt idx="27">
                  <c:v>127.35637440399999</c:v>
                </c:pt>
                <c:pt idx="28">
                  <c:v>220.25474268900001</c:v>
                </c:pt>
                <c:pt idx="29">
                  <c:v>378.09503223799999</c:v>
                </c:pt>
                <c:pt idx="30">
                  <c:v>218.721401826</c:v>
                </c:pt>
                <c:pt idx="31">
                  <c:v>51.219641731800003</c:v>
                </c:pt>
                <c:pt idx="32">
                  <c:v>272.97041835599998</c:v>
                </c:pt>
                <c:pt idx="33">
                  <c:v>210.782862658</c:v>
                </c:pt>
                <c:pt idx="34">
                  <c:v>138.33272605799999</c:v>
                </c:pt>
                <c:pt idx="35">
                  <c:v>158.12871072499999</c:v>
                </c:pt>
                <c:pt idx="36">
                  <c:v>304.48354475299999</c:v>
                </c:pt>
                <c:pt idx="37">
                  <c:v>476.03758135599998</c:v>
                </c:pt>
                <c:pt idx="38">
                  <c:v>224.79515962299999</c:v>
                </c:pt>
                <c:pt idx="39">
                  <c:v>397.66209635000001</c:v>
                </c:pt>
                <c:pt idx="40">
                  <c:v>22.5838224598</c:v>
                </c:pt>
                <c:pt idx="41">
                  <c:v>54.402411879699997</c:v>
                </c:pt>
                <c:pt idx="42">
                  <c:v>60.069067331200003</c:v>
                </c:pt>
                <c:pt idx="43">
                  <c:v>60.806613696100001</c:v>
                </c:pt>
                <c:pt idx="44">
                  <c:v>30.143490136600001</c:v>
                </c:pt>
                <c:pt idx="45">
                  <c:v>166.85730565099999</c:v>
                </c:pt>
                <c:pt idx="46">
                  <c:v>165.43072582299999</c:v>
                </c:pt>
                <c:pt idx="47">
                  <c:v>111.724968534</c:v>
                </c:pt>
                <c:pt idx="48">
                  <c:v>61.886423280499997</c:v>
                </c:pt>
                <c:pt idx="49">
                  <c:v>93.926118447099995</c:v>
                </c:pt>
                <c:pt idx="50">
                  <c:v>197.351702663</c:v>
                </c:pt>
                <c:pt idx="51">
                  <c:v>82.939692182399995</c:v>
                </c:pt>
                <c:pt idx="52">
                  <c:v>25.4348375862</c:v>
                </c:pt>
                <c:pt idx="53">
                  <c:v>186.362051119</c:v>
                </c:pt>
                <c:pt idx="54">
                  <c:v>102.469378566</c:v>
                </c:pt>
                <c:pt idx="55">
                  <c:v>158.593506784</c:v>
                </c:pt>
                <c:pt idx="56">
                  <c:v>78.182120644899996</c:v>
                </c:pt>
                <c:pt idx="57">
                  <c:v>103.466989156</c:v>
                </c:pt>
                <c:pt idx="58">
                  <c:v>124.98526388800001</c:v>
                </c:pt>
                <c:pt idx="59">
                  <c:v>190.418136874</c:v>
                </c:pt>
                <c:pt idx="60">
                  <c:v>29.681601920199999</c:v>
                </c:pt>
                <c:pt idx="61">
                  <c:v>44.588488349000002</c:v>
                </c:pt>
                <c:pt idx="62">
                  <c:v>140.39096278</c:v>
                </c:pt>
                <c:pt idx="63">
                  <c:v>149.37963538899999</c:v>
                </c:pt>
                <c:pt idx="64">
                  <c:v>81.706081162100006</c:v>
                </c:pt>
                <c:pt idx="65">
                  <c:v>136.63377538500001</c:v>
                </c:pt>
                <c:pt idx="66">
                  <c:v>223.44473987399999</c:v>
                </c:pt>
                <c:pt idx="67">
                  <c:v>57.392056402599998</c:v>
                </c:pt>
                <c:pt idx="68">
                  <c:v>367.00577209199997</c:v>
                </c:pt>
                <c:pt idx="69">
                  <c:v>92.033815116300005</c:v>
                </c:pt>
                <c:pt idx="70">
                  <c:v>348.44549558</c:v>
                </c:pt>
                <c:pt idx="71">
                  <c:v>189.35656779199999</c:v>
                </c:pt>
                <c:pt idx="72">
                  <c:v>61.436842561100001</c:v>
                </c:pt>
                <c:pt idx="73">
                  <c:v>183.163776281</c:v>
                </c:pt>
                <c:pt idx="74">
                  <c:v>290.05179055100001</c:v>
                </c:pt>
                <c:pt idx="75">
                  <c:v>192.10138742000001</c:v>
                </c:pt>
                <c:pt idx="76">
                  <c:v>230.80462510500001</c:v>
                </c:pt>
                <c:pt idx="77">
                  <c:v>150.04927562899999</c:v>
                </c:pt>
                <c:pt idx="78">
                  <c:v>196.62956034499999</c:v>
                </c:pt>
                <c:pt idx="79">
                  <c:v>117.056808401</c:v>
                </c:pt>
                <c:pt idx="80">
                  <c:v>78.818436113800004</c:v>
                </c:pt>
                <c:pt idx="81">
                  <c:v>27.187707248500001</c:v>
                </c:pt>
                <c:pt idx="82">
                  <c:v>72.934035362200007</c:v>
                </c:pt>
                <c:pt idx="83">
                  <c:v>70.045260412700003</c:v>
                </c:pt>
                <c:pt idx="84">
                  <c:v>33.874427369499998</c:v>
                </c:pt>
                <c:pt idx="85">
                  <c:v>31.226349752099999</c:v>
                </c:pt>
                <c:pt idx="86">
                  <c:v>13.5230190304</c:v>
                </c:pt>
                <c:pt idx="87">
                  <c:v>20.0433075151</c:v>
                </c:pt>
                <c:pt idx="88">
                  <c:v>25.618270402699999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08336"/>
        <c:axId val="134308896"/>
      </c:scatterChart>
      <c:valAx>
        <c:axId val="134308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08896"/>
        <c:crosses val="autoZero"/>
        <c:crossBetween val="midCat"/>
      </c:valAx>
      <c:valAx>
        <c:axId val="13430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08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TP4--(NP)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'Factor-Selecting'!$J$4:$J$92</c:f>
              <c:numCache>
                <c:formatCode>#,##0.000_ </c:formatCode>
                <c:ptCount val="89"/>
                <c:pt idx="0">
                  <c:v>4.0622170000000004</c:v>
                </c:pt>
                <c:pt idx="1">
                  <c:v>2.415216</c:v>
                </c:pt>
                <c:pt idx="2">
                  <c:v>2.2576860000000001</c:v>
                </c:pt>
                <c:pt idx="3">
                  <c:v>13.786306</c:v>
                </c:pt>
                <c:pt idx="4">
                  <c:v>8.2647680000000001</c:v>
                </c:pt>
                <c:pt idx="5">
                  <c:v>19.743092999999998</c:v>
                </c:pt>
                <c:pt idx="6">
                  <c:v>1.359553</c:v>
                </c:pt>
                <c:pt idx="7">
                  <c:v>2.3671139999999999</c:v>
                </c:pt>
                <c:pt idx="8">
                  <c:v>6.2492320000000001</c:v>
                </c:pt>
                <c:pt idx="9">
                  <c:v>25.685220999999999</c:v>
                </c:pt>
                <c:pt idx="10">
                  <c:v>17.297148</c:v>
                </c:pt>
                <c:pt idx="11">
                  <c:v>9.5669029999999999</c:v>
                </c:pt>
                <c:pt idx="12">
                  <c:v>27.578759000000002</c:v>
                </c:pt>
                <c:pt idx="13">
                  <c:v>15.800782</c:v>
                </c:pt>
                <c:pt idx="14">
                  <c:v>36.851795000000003</c:v>
                </c:pt>
                <c:pt idx="15">
                  <c:v>28.986543000000001</c:v>
                </c:pt>
                <c:pt idx="16">
                  <c:v>42.776974000000003</c:v>
                </c:pt>
                <c:pt idx="17">
                  <c:v>41.467066000000003</c:v>
                </c:pt>
                <c:pt idx="18">
                  <c:v>3.4759549999999999</c:v>
                </c:pt>
                <c:pt idx="19">
                  <c:v>43.820447999999999</c:v>
                </c:pt>
                <c:pt idx="20">
                  <c:v>27.059117000000001</c:v>
                </c:pt>
                <c:pt idx="21">
                  <c:v>9.2891049999999993</c:v>
                </c:pt>
                <c:pt idx="22">
                  <c:v>12.522553</c:v>
                </c:pt>
                <c:pt idx="23">
                  <c:v>237.90757099999999</c:v>
                </c:pt>
                <c:pt idx="24">
                  <c:v>90.698252999999994</c:v>
                </c:pt>
                <c:pt idx="25">
                  <c:v>2.229422</c:v>
                </c:pt>
                <c:pt idx="26">
                  <c:v>5.4007290000000001</c:v>
                </c:pt>
                <c:pt idx="27">
                  <c:v>20.048079999999999</c:v>
                </c:pt>
                <c:pt idx="28">
                  <c:v>34.371445999999999</c:v>
                </c:pt>
                <c:pt idx="29">
                  <c:v>67.194091</c:v>
                </c:pt>
                <c:pt idx="30">
                  <c:v>31.467616</c:v>
                </c:pt>
                <c:pt idx="31">
                  <c:v>8.9307210000000001</c:v>
                </c:pt>
                <c:pt idx="32">
                  <c:v>45.536530999999997</c:v>
                </c:pt>
                <c:pt idx="33">
                  <c:v>39.314267999999998</c:v>
                </c:pt>
                <c:pt idx="34">
                  <c:v>17.969622000000001</c:v>
                </c:pt>
                <c:pt idx="35">
                  <c:v>27.124870999999999</c:v>
                </c:pt>
                <c:pt idx="36">
                  <c:v>43.705795000000002</c:v>
                </c:pt>
                <c:pt idx="37">
                  <c:v>84.272152000000006</c:v>
                </c:pt>
                <c:pt idx="38">
                  <c:v>42.580492999999997</c:v>
                </c:pt>
                <c:pt idx="39">
                  <c:v>63.018517000000003</c:v>
                </c:pt>
                <c:pt idx="40">
                  <c:v>2.3614489999999999</c:v>
                </c:pt>
                <c:pt idx="41">
                  <c:v>6.6157349999999999</c:v>
                </c:pt>
                <c:pt idx="42">
                  <c:v>7.7230889999999999</c:v>
                </c:pt>
                <c:pt idx="43">
                  <c:v>8.1376369999999998</c:v>
                </c:pt>
                <c:pt idx="44">
                  <c:v>3.533369</c:v>
                </c:pt>
                <c:pt idx="45">
                  <c:v>21.780397000000001</c:v>
                </c:pt>
                <c:pt idx="46">
                  <c:v>23.379501999999999</c:v>
                </c:pt>
                <c:pt idx="47">
                  <c:v>15.368703</c:v>
                </c:pt>
                <c:pt idx="48">
                  <c:v>7.4395829999999998</c:v>
                </c:pt>
                <c:pt idx="49">
                  <c:v>13.160591</c:v>
                </c:pt>
                <c:pt idx="50">
                  <c:v>29.112901999999998</c:v>
                </c:pt>
                <c:pt idx="51">
                  <c:v>14.941654</c:v>
                </c:pt>
                <c:pt idx="52">
                  <c:v>2.6112649999999999</c:v>
                </c:pt>
                <c:pt idx="53">
                  <c:v>26.80677</c:v>
                </c:pt>
                <c:pt idx="54">
                  <c:v>13.769417000000001</c:v>
                </c:pt>
                <c:pt idx="55">
                  <c:v>23.290247000000001</c:v>
                </c:pt>
                <c:pt idx="56">
                  <c:v>7.9235220000000002</c:v>
                </c:pt>
                <c:pt idx="57">
                  <c:v>15.944013999999999</c:v>
                </c:pt>
                <c:pt idx="58">
                  <c:v>17.425366</c:v>
                </c:pt>
                <c:pt idx="59">
                  <c:v>29.278793</c:v>
                </c:pt>
                <c:pt idx="60">
                  <c:v>3.6378349999999999</c:v>
                </c:pt>
                <c:pt idx="61">
                  <c:v>6.4826240000000004</c:v>
                </c:pt>
                <c:pt idx="62">
                  <c:v>21.954561000000002</c:v>
                </c:pt>
                <c:pt idx="63">
                  <c:v>24.133516</c:v>
                </c:pt>
                <c:pt idx="64">
                  <c:v>14.316518</c:v>
                </c:pt>
                <c:pt idx="65">
                  <c:v>23.712857</c:v>
                </c:pt>
                <c:pt idx="66">
                  <c:v>37.838687</c:v>
                </c:pt>
                <c:pt idx="67">
                  <c:v>10.340835999999999</c:v>
                </c:pt>
                <c:pt idx="68">
                  <c:v>61.201284000000001</c:v>
                </c:pt>
                <c:pt idx="69">
                  <c:v>16.771756</c:v>
                </c:pt>
                <c:pt idx="70">
                  <c:v>60.605649999999997</c:v>
                </c:pt>
                <c:pt idx="71">
                  <c:v>32.946485000000003</c:v>
                </c:pt>
                <c:pt idx="72">
                  <c:v>10.456835</c:v>
                </c:pt>
                <c:pt idx="73">
                  <c:v>36.807181999999997</c:v>
                </c:pt>
                <c:pt idx="74">
                  <c:v>32.745595000000002</c:v>
                </c:pt>
                <c:pt idx="75">
                  <c:v>28.051041999999999</c:v>
                </c:pt>
                <c:pt idx="76">
                  <c:v>37.948483000000003</c:v>
                </c:pt>
                <c:pt idx="77">
                  <c:v>24.40062</c:v>
                </c:pt>
                <c:pt idx="78">
                  <c:v>26.274515999999998</c:v>
                </c:pt>
                <c:pt idx="79">
                  <c:v>18.388297000000001</c:v>
                </c:pt>
                <c:pt idx="80">
                  <c:v>11.428837</c:v>
                </c:pt>
                <c:pt idx="81">
                  <c:v>2.8757440000000001</c:v>
                </c:pt>
                <c:pt idx="82">
                  <c:v>12.592898999999999</c:v>
                </c:pt>
                <c:pt idx="83">
                  <c:v>9.1719880000000007</c:v>
                </c:pt>
                <c:pt idx="84">
                  <c:v>6.0501170000000002</c:v>
                </c:pt>
                <c:pt idx="85">
                  <c:v>4.8050620000000004</c:v>
                </c:pt>
                <c:pt idx="86">
                  <c:v>0.66391100000000003</c:v>
                </c:pt>
                <c:pt idx="87">
                  <c:v>2.351461</c:v>
                </c:pt>
                <c:pt idx="88">
                  <c:v>3.9628559999999999</c:v>
                </c:pt>
              </c:numCache>
            </c:numRef>
          </c:xVal>
          <c:yVal>
            <c:numRef>
              <c:f>'Factor-Selecting'!$R$4:$R$92</c:f>
              <c:numCache>
                <c:formatCode>#,##0.000_ </c:formatCode>
                <c:ptCount val="89"/>
                <c:pt idx="0">
                  <c:v>12.5810696788</c:v>
                </c:pt>
                <c:pt idx="1">
                  <c:v>12.2120147525</c:v>
                </c:pt>
                <c:pt idx="2">
                  <c:v>11.6867996997</c:v>
                </c:pt>
                <c:pt idx="3">
                  <c:v>23.7505112642</c:v>
                </c:pt>
                <c:pt idx="4">
                  <c:v>24.363644156599999</c:v>
                </c:pt>
                <c:pt idx="5">
                  <c:v>34.959951117599999</c:v>
                </c:pt>
                <c:pt idx="6">
                  <c:v>10.7584033109</c:v>
                </c:pt>
                <c:pt idx="7">
                  <c:v>11.669295008400001</c:v>
                </c:pt>
                <c:pt idx="8">
                  <c:v>15.6922092991</c:v>
                </c:pt>
                <c:pt idx="9">
                  <c:v>42.756617177700001</c:v>
                </c:pt>
                <c:pt idx="10">
                  <c:v>31.413805391299999</c:v>
                </c:pt>
                <c:pt idx="11">
                  <c:v>19.870176343000001</c:v>
                </c:pt>
                <c:pt idx="12">
                  <c:v>42.039445312700003</c:v>
                </c:pt>
                <c:pt idx="13">
                  <c:v>36.759378443199999</c:v>
                </c:pt>
                <c:pt idx="14">
                  <c:v>61.1711393629</c:v>
                </c:pt>
                <c:pt idx="15">
                  <c:v>47.631379831099999</c:v>
                </c:pt>
                <c:pt idx="16">
                  <c:v>51.068156564200002</c:v>
                </c:pt>
                <c:pt idx="17">
                  <c:v>45.691651662799998</c:v>
                </c:pt>
                <c:pt idx="18">
                  <c:v>10.560174698799999</c:v>
                </c:pt>
                <c:pt idx="19">
                  <c:v>54.189526734700003</c:v>
                </c:pt>
                <c:pt idx="20">
                  <c:v>42.083150721599999</c:v>
                </c:pt>
                <c:pt idx="21">
                  <c:v>23.6303897779</c:v>
                </c:pt>
                <c:pt idx="22">
                  <c:v>26.170866396099999</c:v>
                </c:pt>
                <c:pt idx="23">
                  <c:v>213.14957966599999</c:v>
                </c:pt>
                <c:pt idx="24">
                  <c:v>94.261720164799996</c:v>
                </c:pt>
                <c:pt idx="25">
                  <c:v>12.120693751099999</c:v>
                </c:pt>
                <c:pt idx="26">
                  <c:v>16.901375307999999</c:v>
                </c:pt>
                <c:pt idx="27">
                  <c:v>35.084320997299997</c:v>
                </c:pt>
                <c:pt idx="28">
                  <c:v>46.116040442399999</c:v>
                </c:pt>
                <c:pt idx="29">
                  <c:v>77.258931105299993</c:v>
                </c:pt>
                <c:pt idx="30">
                  <c:v>47.052323319099997</c:v>
                </c:pt>
                <c:pt idx="31">
                  <c:v>18.1218084387</c:v>
                </c:pt>
                <c:pt idx="32">
                  <c:v>54.621931610300003</c:v>
                </c:pt>
                <c:pt idx="33">
                  <c:v>45.260321392800002</c:v>
                </c:pt>
                <c:pt idx="34">
                  <c:v>33.928966020499999</c:v>
                </c:pt>
                <c:pt idx="35">
                  <c:v>29.8377535622</c:v>
                </c:pt>
                <c:pt idx="36">
                  <c:v>52.149991895799999</c:v>
                </c:pt>
                <c:pt idx="37">
                  <c:v>83.7617760455</c:v>
                </c:pt>
                <c:pt idx="38">
                  <c:v>46.081705723600003</c:v>
                </c:pt>
                <c:pt idx="39">
                  <c:v>54.794942243999998</c:v>
                </c:pt>
                <c:pt idx="40">
                  <c:v>14.8012974262</c:v>
                </c:pt>
                <c:pt idx="41">
                  <c:v>28.1617508261</c:v>
                </c:pt>
                <c:pt idx="42">
                  <c:v>29.789506020800001</c:v>
                </c:pt>
                <c:pt idx="43">
                  <c:v>25.420661159000002</c:v>
                </c:pt>
                <c:pt idx="44">
                  <c:v>19.899689233299998</c:v>
                </c:pt>
                <c:pt idx="45">
                  <c:v>63.431406630399998</c:v>
                </c:pt>
                <c:pt idx="46">
                  <c:v>50.490814798599999</c:v>
                </c:pt>
                <c:pt idx="47">
                  <c:v>36.921021603900002</c:v>
                </c:pt>
                <c:pt idx="48">
                  <c:v>24.436656194600001</c:v>
                </c:pt>
                <c:pt idx="49">
                  <c:v>44.154699915000002</c:v>
                </c:pt>
                <c:pt idx="50">
                  <c:v>62.164033741399997</c:v>
                </c:pt>
                <c:pt idx="51">
                  <c:v>25.089984253899999</c:v>
                </c:pt>
                <c:pt idx="52">
                  <c:v>15.4909289005</c:v>
                </c:pt>
                <c:pt idx="53">
                  <c:v>43.0143306111</c:v>
                </c:pt>
                <c:pt idx="54">
                  <c:v>37.474466339700001</c:v>
                </c:pt>
                <c:pt idx="55">
                  <c:v>44.478024270299997</c:v>
                </c:pt>
                <c:pt idx="56">
                  <c:v>26.192215735600001</c:v>
                </c:pt>
                <c:pt idx="57">
                  <c:v>25.937222315500001</c:v>
                </c:pt>
                <c:pt idx="58">
                  <c:v>31.662742927299998</c:v>
                </c:pt>
                <c:pt idx="59">
                  <c:v>34.002334114900002</c:v>
                </c:pt>
                <c:pt idx="60">
                  <c:v>19.842020972499999</c:v>
                </c:pt>
                <c:pt idx="61">
                  <c:v>18.359626015</c:v>
                </c:pt>
                <c:pt idx="62">
                  <c:v>40.999207138199999</c:v>
                </c:pt>
                <c:pt idx="63">
                  <c:v>45.6516054135</c:v>
                </c:pt>
                <c:pt idx="64">
                  <c:v>33.450736659299999</c:v>
                </c:pt>
                <c:pt idx="65">
                  <c:v>39.663529060000002</c:v>
                </c:pt>
                <c:pt idx="66">
                  <c:v>50.673637316300002</c:v>
                </c:pt>
                <c:pt idx="67">
                  <c:v>22.523809259099998</c:v>
                </c:pt>
                <c:pt idx="68">
                  <c:v>79.364894303599996</c:v>
                </c:pt>
                <c:pt idx="69">
                  <c:v>31.380801568599999</c:v>
                </c:pt>
                <c:pt idx="70">
                  <c:v>78.687662192900007</c:v>
                </c:pt>
                <c:pt idx="71">
                  <c:v>40.7756438125</c:v>
                </c:pt>
                <c:pt idx="72">
                  <c:v>19.3894902806</c:v>
                </c:pt>
                <c:pt idx="73">
                  <c:v>43.939435599399999</c:v>
                </c:pt>
                <c:pt idx="74">
                  <c:v>55.029089835599997</c:v>
                </c:pt>
                <c:pt idx="75">
                  <c:v>38.528703352100003</c:v>
                </c:pt>
                <c:pt idx="76">
                  <c:v>54.143920505499999</c:v>
                </c:pt>
                <c:pt idx="77">
                  <c:v>35.529069355799997</c:v>
                </c:pt>
                <c:pt idx="78">
                  <c:v>39.445281711699998</c:v>
                </c:pt>
                <c:pt idx="79">
                  <c:v>33.064161242899999</c:v>
                </c:pt>
                <c:pt idx="80">
                  <c:v>23.225273098500001</c:v>
                </c:pt>
                <c:pt idx="81">
                  <c:v>13.8378129537</c:v>
                </c:pt>
                <c:pt idx="82">
                  <c:v>25.763872009300002</c:v>
                </c:pt>
                <c:pt idx="83">
                  <c:v>25.9353308574</c:v>
                </c:pt>
                <c:pt idx="84">
                  <c:v>15.790610761</c:v>
                </c:pt>
                <c:pt idx="85">
                  <c:v>15.6850068373</c:v>
                </c:pt>
                <c:pt idx="86">
                  <c:v>10.192998064899999</c:v>
                </c:pt>
                <c:pt idx="87">
                  <c:v>12.0664555684</c:v>
                </c:pt>
                <c:pt idx="88">
                  <c:v>16.5022805748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11136"/>
        <c:axId val="134311696"/>
      </c:scatterChart>
      <c:valAx>
        <c:axId val="134311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11696"/>
        <c:crosses val="autoZero"/>
        <c:crossBetween val="midCat"/>
      </c:valAx>
      <c:valAx>
        <c:axId val="13431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11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TP--N*log(N)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'Factor-Selecting'!$L$4:$L$92</c:f>
              <c:numCache>
                <c:formatCode>#,##0.000_ </c:formatCode>
                <c:ptCount val="89"/>
                <c:pt idx="0">
                  <c:v>26.846229892239673</c:v>
                </c:pt>
                <c:pt idx="1">
                  <c:v>15.416217403140655</c:v>
                </c:pt>
                <c:pt idx="2">
                  <c:v>14.34457722277434</c:v>
                </c:pt>
                <c:pt idx="3">
                  <c:v>98.426613611242729</c:v>
                </c:pt>
                <c:pt idx="4">
                  <c:v>57.169306665356508</c:v>
                </c:pt>
                <c:pt idx="5">
                  <c:v>144.03406059489907</c:v>
                </c:pt>
                <c:pt idx="6">
                  <c:v>8.3386771257644607</c:v>
                </c:pt>
                <c:pt idx="7">
                  <c:v>15.088503445882706</c:v>
                </c:pt>
                <c:pt idx="8">
                  <c:v>42.468697354878472</c:v>
                </c:pt>
                <c:pt idx="9">
                  <c:v>190.31935327567862</c:v>
                </c:pt>
                <c:pt idx="10">
                  <c:v>125.19631617088092</c:v>
                </c:pt>
                <c:pt idx="11">
                  <c:v>66.784362567899151</c:v>
                </c:pt>
                <c:pt idx="12">
                  <c:v>205.20181701673735</c:v>
                </c:pt>
                <c:pt idx="13">
                  <c:v>113.74475095041106</c:v>
                </c:pt>
                <c:pt idx="14">
                  <c:v>278.83758292026806</c:v>
                </c:pt>
                <c:pt idx="15">
                  <c:v>216.30327750455737</c:v>
                </c:pt>
                <c:pt idx="16">
                  <c:v>326.44007431525142</c:v>
                </c:pt>
                <c:pt idx="17">
                  <c:v>315.88380583995269</c:v>
                </c:pt>
                <c:pt idx="18">
                  <c:v>22.736479381076826</c:v>
                </c:pt>
                <c:pt idx="19">
                  <c:v>334.8617014288514</c:v>
                </c:pt>
                <c:pt idx="20">
                  <c:v>201.11184383738771</c:v>
                </c:pt>
                <c:pt idx="21">
                  <c:v>64.726240934099593</c:v>
                </c:pt>
                <c:pt idx="22">
                  <c:v>88.881235248208924</c:v>
                </c:pt>
                <c:pt idx="23">
                  <c:v>1992.8109435388283</c:v>
                </c:pt>
                <c:pt idx="24">
                  <c:v>721.74032029126715</c:v>
                </c:pt>
                <c:pt idx="25">
                  <c:v>14.152799534710406</c:v>
                </c:pt>
                <c:pt idx="26">
                  <c:v>36.360150840141834</c:v>
                </c:pt>
                <c:pt idx="27">
                  <c:v>146.39253939288886</c:v>
                </c:pt>
                <c:pt idx="28">
                  <c:v>259.03001583819082</c:v>
                </c:pt>
                <c:pt idx="29">
                  <c:v>525.9503970909193</c:v>
                </c:pt>
                <c:pt idx="30">
                  <c:v>235.93990019481672</c:v>
                </c:pt>
                <c:pt idx="31">
                  <c:v>62.076428230738451</c:v>
                </c:pt>
                <c:pt idx="32">
                  <c:v>348.73514494116813</c:v>
                </c:pt>
                <c:pt idx="33">
                  <c:v>298.57418166102747</c:v>
                </c:pt>
                <c:pt idx="34">
                  <c:v>130.36132256488756</c:v>
                </c:pt>
                <c:pt idx="35">
                  <c:v>201.62913945493261</c:v>
                </c:pt>
                <c:pt idx="36">
                  <c:v>333.93583228892049</c:v>
                </c:pt>
                <c:pt idx="37">
                  <c:v>667.91445385968427</c:v>
                </c:pt>
                <c:pt idx="38">
                  <c:v>324.85555218622409</c:v>
                </c:pt>
                <c:pt idx="39">
                  <c:v>491.51091801716552</c:v>
                </c:pt>
                <c:pt idx="40">
                  <c:v>15.049936162354035</c:v>
                </c:pt>
                <c:pt idx="41">
                  <c:v>45.123137261598984</c:v>
                </c:pt>
                <c:pt idx="42">
                  <c:v>53.195023212445449</c:v>
                </c:pt>
                <c:pt idx="43">
                  <c:v>56.235126761438799</c:v>
                </c:pt>
                <c:pt idx="44">
                  <c:v>23.137167999091858</c:v>
                </c:pt>
                <c:pt idx="45">
                  <c:v>159.82598615209952</c:v>
                </c:pt>
                <c:pt idx="46">
                  <c:v>172.27969860867472</c:v>
                </c:pt>
                <c:pt idx="47">
                  <c:v>110.44929297128881</c:v>
                </c:pt>
                <c:pt idx="48">
                  <c:v>51.121456098823558</c:v>
                </c:pt>
                <c:pt idx="49">
                  <c:v>93.693871656930256</c:v>
                </c:pt>
                <c:pt idx="50">
                  <c:v>217.30118963620967</c:v>
                </c:pt>
                <c:pt idx="51">
                  <c:v>107.19738266506437</c:v>
                </c:pt>
                <c:pt idx="52">
                  <c:v>16.756098290028604</c:v>
                </c:pt>
                <c:pt idx="53">
                  <c:v>199.12724149749982</c:v>
                </c:pt>
                <c:pt idx="54">
                  <c:v>98.298705170527711</c:v>
                </c:pt>
                <c:pt idx="55">
                  <c:v>171.58330435014224</c:v>
                </c:pt>
                <c:pt idx="56">
                  <c:v>54.663730673494143</c:v>
                </c:pt>
                <c:pt idx="57">
                  <c:v>114.83831803956754</c:v>
                </c:pt>
                <c:pt idx="58">
                  <c:v>126.18024503215773</c:v>
                </c:pt>
                <c:pt idx="59">
                  <c:v>218.61166466555292</c:v>
                </c:pt>
                <c:pt idx="60">
                  <c:v>23.867264284109421</c:v>
                </c:pt>
                <c:pt idx="61">
                  <c:v>44.158019430277761</c:v>
                </c:pt>
                <c:pt idx="62">
                  <c:v>161.17995312027193</c:v>
                </c:pt>
                <c:pt idx="63">
                  <c:v>178.16859233984442</c:v>
                </c:pt>
                <c:pt idx="64">
                  <c:v>102.44667499424924</c:v>
                </c:pt>
                <c:pt idx="65">
                  <c:v>174.88193817835986</c:v>
                </c:pt>
                <c:pt idx="66">
                  <c:v>286.73915060470171</c:v>
                </c:pt>
                <c:pt idx="67">
                  <c:v>72.536369594791111</c:v>
                </c:pt>
                <c:pt idx="68">
                  <c:v>476.55974286409878</c:v>
                </c:pt>
                <c:pt idx="69">
                  <c:v>121.16886840099815</c:v>
                </c:pt>
                <c:pt idx="70">
                  <c:v>471.66426587301021</c:v>
                </c:pt>
                <c:pt idx="71">
                  <c:v>247.68538432826935</c:v>
                </c:pt>
                <c:pt idx="72">
                  <c:v>73.400710268356477</c:v>
                </c:pt>
                <c:pt idx="73">
                  <c:v>278.48065705353514</c:v>
                </c:pt>
                <c:pt idx="74">
                  <c:v>246.08815277241035</c:v>
                </c:pt>
                <c:pt idx="75">
                  <c:v>208.92273016916201</c:v>
                </c:pt>
                <c:pt idx="76">
                  <c:v>287.61893058395367</c:v>
                </c:pt>
                <c:pt idx="77">
                  <c:v>180.25716121035703</c:v>
                </c:pt>
                <c:pt idx="78">
                  <c:v>194.94468383622785</c:v>
                </c:pt>
                <c:pt idx="79">
                  <c:v>133.58254684874709</c:v>
                </c:pt>
                <c:pt idx="80">
                  <c:v>80.664754846866657</c:v>
                </c:pt>
                <c:pt idx="81">
                  <c:v>18.57371219940763</c:v>
                </c:pt>
                <c:pt idx="82">
                  <c:v>89.411166081293757</c:v>
                </c:pt>
                <c:pt idx="83">
                  <c:v>63.859631469344137</c:v>
                </c:pt>
                <c:pt idx="84">
                  <c:v>41.030464294971971</c:v>
                </c:pt>
                <c:pt idx="85">
                  <c:v>32.105977940003825</c:v>
                </c:pt>
                <c:pt idx="86">
                  <c:v>3.8653627821229226</c:v>
                </c:pt>
                <c:pt idx="87">
                  <c:v>14.981952307918876</c:v>
                </c:pt>
                <c:pt idx="88">
                  <c:v>26.1469567459248</c:v>
                </c:pt>
              </c:numCache>
            </c:numRef>
          </c:xVal>
          <c:yVal>
            <c:numRef>
              <c:f>'Factor-Selecting'!$P$4:$P$92</c:f>
              <c:numCache>
                <c:formatCode>#,##0.000_ </c:formatCode>
                <c:ptCount val="89"/>
                <c:pt idx="0">
                  <c:v>20.717694978200001</c:v>
                </c:pt>
                <c:pt idx="1">
                  <c:v>26.175448903100001</c:v>
                </c:pt>
                <c:pt idx="2">
                  <c:v>16.290601106299999</c:v>
                </c:pt>
                <c:pt idx="3">
                  <c:v>77.042077555299997</c:v>
                </c:pt>
                <c:pt idx="4">
                  <c:v>37.605156000699999</c:v>
                </c:pt>
                <c:pt idx="5">
                  <c:v>81.345914772300006</c:v>
                </c:pt>
                <c:pt idx="6">
                  <c:v>13.481643933100001</c:v>
                </c:pt>
                <c:pt idx="7">
                  <c:v>15.8512351382</c:v>
                </c:pt>
                <c:pt idx="8">
                  <c:v>26.081150427800001</c:v>
                </c:pt>
                <c:pt idx="9">
                  <c:v>127.783438434</c:v>
                </c:pt>
                <c:pt idx="10">
                  <c:v>78.781553119700007</c:v>
                </c:pt>
                <c:pt idx="11">
                  <c:v>110.769106945</c:v>
                </c:pt>
                <c:pt idx="12">
                  <c:v>246.426222309</c:v>
                </c:pt>
                <c:pt idx="13">
                  <c:v>65.306513637500004</c:v>
                </c:pt>
                <c:pt idx="14">
                  <c:v>387.39755699099999</c:v>
                </c:pt>
                <c:pt idx="15">
                  <c:v>111.69687343299999</c:v>
                </c:pt>
                <c:pt idx="16">
                  <c:v>229.51283529099999</c:v>
                </c:pt>
                <c:pt idx="17">
                  <c:v>170.02989761800001</c:v>
                </c:pt>
                <c:pt idx="18">
                  <c:v>16.3939654148</c:v>
                </c:pt>
                <c:pt idx="19">
                  <c:v>229.37098997699999</c:v>
                </c:pt>
                <c:pt idx="20">
                  <c:v>117.890684839</c:v>
                </c:pt>
                <c:pt idx="21">
                  <c:v>38.782080913999998</c:v>
                </c:pt>
                <c:pt idx="22">
                  <c:v>48.8517360162</c:v>
                </c:pt>
                <c:pt idx="23">
                  <c:v>1758.5340731599999</c:v>
                </c:pt>
                <c:pt idx="24">
                  <c:v>445.46457282900002</c:v>
                </c:pt>
                <c:pt idx="25">
                  <c:v>31.5404505795</c:v>
                </c:pt>
                <c:pt idx="26">
                  <c:v>30.902407198599999</c:v>
                </c:pt>
                <c:pt idx="27">
                  <c:v>91.563497111499998</c:v>
                </c:pt>
                <c:pt idx="28">
                  <c:v>163.293821705</c:v>
                </c:pt>
                <c:pt idx="29">
                  <c:v>330.22523886800002</c:v>
                </c:pt>
                <c:pt idx="30">
                  <c:v>134.70983306599999</c:v>
                </c:pt>
                <c:pt idx="31">
                  <c:v>34.7557435668</c:v>
                </c:pt>
                <c:pt idx="32">
                  <c:v>273.14928241600001</c:v>
                </c:pt>
                <c:pt idx="33">
                  <c:v>172.076853468</c:v>
                </c:pt>
                <c:pt idx="34">
                  <c:v>75.120444189799997</c:v>
                </c:pt>
                <c:pt idx="35">
                  <c:v>104.25306714600001</c:v>
                </c:pt>
                <c:pt idx="36">
                  <c:v>228.13618352</c:v>
                </c:pt>
                <c:pt idx="37">
                  <c:v>580.77053790000002</c:v>
                </c:pt>
                <c:pt idx="38">
                  <c:v>215.15378856300001</c:v>
                </c:pt>
                <c:pt idx="39">
                  <c:v>397.76468125500003</c:v>
                </c:pt>
                <c:pt idx="40">
                  <c:v>21.002102107700001</c:v>
                </c:pt>
                <c:pt idx="41">
                  <c:v>34.655326597600002</c:v>
                </c:pt>
                <c:pt idx="42">
                  <c:v>36.1324620436</c:v>
                </c:pt>
                <c:pt idx="43">
                  <c:v>36.496744585599998</c:v>
                </c:pt>
                <c:pt idx="44">
                  <c:v>25.277553702500001</c:v>
                </c:pt>
                <c:pt idx="45">
                  <c:v>116.494115854</c:v>
                </c:pt>
                <c:pt idx="46">
                  <c:v>103.259121568</c:v>
                </c:pt>
                <c:pt idx="47">
                  <c:v>72.754065976600003</c:v>
                </c:pt>
                <c:pt idx="48">
                  <c:v>31.9382468919</c:v>
                </c:pt>
                <c:pt idx="49">
                  <c:v>65.953917468599997</c:v>
                </c:pt>
                <c:pt idx="50">
                  <c:v>147.59955535399999</c:v>
                </c:pt>
                <c:pt idx="51">
                  <c:v>68.229633545699997</c:v>
                </c:pt>
                <c:pt idx="52">
                  <c:v>22.3486573134</c:v>
                </c:pt>
                <c:pt idx="53">
                  <c:v>218.00711205799999</c:v>
                </c:pt>
                <c:pt idx="54">
                  <c:v>71.109712761699996</c:v>
                </c:pt>
                <c:pt idx="55">
                  <c:v>111.845271121</c:v>
                </c:pt>
                <c:pt idx="56">
                  <c:v>43.035385918899998</c:v>
                </c:pt>
                <c:pt idx="57">
                  <c:v>153.49666500699999</c:v>
                </c:pt>
                <c:pt idx="58">
                  <c:v>75.873662886899993</c:v>
                </c:pt>
                <c:pt idx="59">
                  <c:v>175.20649280699999</c:v>
                </c:pt>
                <c:pt idx="60">
                  <c:v>49.674442173499997</c:v>
                </c:pt>
                <c:pt idx="61">
                  <c:v>27.7819606682</c:v>
                </c:pt>
                <c:pt idx="62">
                  <c:v>128.68863557</c:v>
                </c:pt>
                <c:pt idx="63">
                  <c:v>110.38161344700001</c:v>
                </c:pt>
                <c:pt idx="64">
                  <c:v>66.260108695200003</c:v>
                </c:pt>
                <c:pt idx="65">
                  <c:v>203.58032713899999</c:v>
                </c:pt>
                <c:pt idx="66">
                  <c:v>352.40237998999999</c:v>
                </c:pt>
                <c:pt idx="67">
                  <c:v>52.954863636500001</c:v>
                </c:pt>
                <c:pt idx="68">
                  <c:v>494.10567765100001</c:v>
                </c:pt>
                <c:pt idx="69">
                  <c:v>79.202466765599993</c:v>
                </c:pt>
                <c:pt idx="70">
                  <c:v>385.68887459899997</c:v>
                </c:pt>
                <c:pt idx="71">
                  <c:v>117.368158495</c:v>
                </c:pt>
                <c:pt idx="72">
                  <c:v>47.498310121899998</c:v>
                </c:pt>
                <c:pt idx="73">
                  <c:v>220.377481496</c:v>
                </c:pt>
                <c:pt idx="74">
                  <c:v>172.34014238699999</c:v>
                </c:pt>
                <c:pt idx="75">
                  <c:v>121.277008939</c:v>
                </c:pt>
                <c:pt idx="76">
                  <c:v>191.32123950900001</c:v>
                </c:pt>
                <c:pt idx="77">
                  <c:v>96.625510605900004</c:v>
                </c:pt>
                <c:pt idx="78">
                  <c:v>131.355116065</c:v>
                </c:pt>
                <c:pt idx="79">
                  <c:v>83.080042469299997</c:v>
                </c:pt>
                <c:pt idx="80">
                  <c:v>39.753101084299999</c:v>
                </c:pt>
                <c:pt idx="81">
                  <c:v>18.947395229600001</c:v>
                </c:pt>
                <c:pt idx="82">
                  <c:v>52.941059357</c:v>
                </c:pt>
                <c:pt idx="83">
                  <c:v>41.257139998299998</c:v>
                </c:pt>
                <c:pt idx="84">
                  <c:v>32.035545954100002</c:v>
                </c:pt>
                <c:pt idx="85">
                  <c:v>23.074094543099999</c:v>
                </c:pt>
                <c:pt idx="86">
                  <c:v>13.862353927699999</c:v>
                </c:pt>
                <c:pt idx="87">
                  <c:v>17.010507027799999</c:v>
                </c:pt>
                <c:pt idx="88">
                  <c:v>24.5241916467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13936"/>
        <c:axId val="134314496"/>
      </c:scatterChart>
      <c:valAx>
        <c:axId val="134313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14496"/>
        <c:crosses val="autoZero"/>
        <c:crossBetween val="midCat"/>
      </c:valAx>
      <c:valAx>
        <c:axId val="13431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13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altLang="zh-CN" sz="1000" b="1">
                <a:latin typeface="Times New Roman" panose="02020603050405020304" pitchFamily="18" charset="0"/>
                <a:cs typeface="Times New Roman" panose="02020603050405020304" pitchFamily="18" charset="0"/>
              </a:rPr>
              <a:t>Speedup</a:t>
            </a:r>
            <a:endParaRPr lang="zh-CN" altLang="en-US" sz="1000" b="1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title>
    <c:autoTitleDeleted val="0"/>
    <c:plotArea>
      <c:layout>
        <c:manualLayout>
          <c:layoutTarget val="inner"/>
          <c:xMode val="edge"/>
          <c:yMode val="edge"/>
          <c:x val="5.5615640445456659E-2"/>
          <c:y val="9.5382035578885971E-2"/>
          <c:w val="0.91553604066477201"/>
          <c:h val="0.72225612423447061"/>
        </c:manualLayout>
      </c:layout>
      <c:scatterChart>
        <c:scatterStyle val="smoothMarker"/>
        <c:varyColors val="0"/>
        <c:ser>
          <c:idx val="0"/>
          <c:order val="0"/>
          <c:tx>
            <c:v>Shanxi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'Performance-Single'!$D$19:$H$19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1.8214233211144</c:v>
                </c:pt>
                <c:pt idx="2">
                  <c:v>3.0016476299039163</c:v>
                </c:pt>
                <c:pt idx="3">
                  <c:v>4.1801701325713356</c:v>
                </c:pt>
                <c:pt idx="4">
                  <c:v>6.0211526591714799</c:v>
                </c:pt>
              </c:numCache>
            </c:numRef>
          </c:yVal>
          <c:smooth val="1"/>
        </c:ser>
        <c:ser>
          <c:idx val="1"/>
          <c:order val="1"/>
          <c:tx>
            <c:v>Heilongjiang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'Performance-Single'!$D$20:$H$20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1.4451233211143999</c:v>
                </c:pt>
                <c:pt idx="2">
                  <c:v>2.0065153791593975</c:v>
                </c:pt>
                <c:pt idx="3">
                  <c:v>2.8348768138664697</c:v>
                </c:pt>
                <c:pt idx="4">
                  <c:v>3.8706173981515493</c:v>
                </c:pt>
              </c:numCache>
            </c:numRef>
          </c:yVal>
          <c:smooth val="1"/>
        </c:ser>
        <c:ser>
          <c:idx val="2"/>
          <c:order val="2"/>
          <c:tx>
            <c:v>Shanghai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'Performance-Single'!$D$21:$H$21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1.6542332111439999</c:v>
                </c:pt>
                <c:pt idx="2">
                  <c:v>2.5324974534551017</c:v>
                </c:pt>
                <c:pt idx="3">
                  <c:v>3.1255671279937958</c:v>
                </c:pt>
                <c:pt idx="4">
                  <c:v>4.0247710769835709</c:v>
                </c:pt>
              </c:numCache>
            </c:numRef>
          </c:yVal>
          <c:smooth val="1"/>
        </c:ser>
        <c:ser>
          <c:idx val="3"/>
          <c:order val="3"/>
          <c:tx>
            <c:v>Zhejiang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'Performance-Single'!$D$22:$H$22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1.8325143321114401</c:v>
                </c:pt>
                <c:pt idx="2">
                  <c:v>3.4736269839621574</c:v>
                </c:pt>
                <c:pt idx="3">
                  <c:v>4.4839651591782896</c:v>
                </c:pt>
                <c:pt idx="4">
                  <c:v>6.1862950862189763</c:v>
                </c:pt>
              </c:numCache>
            </c:numRef>
          </c:yVal>
          <c:smooth val="1"/>
        </c:ser>
        <c:ser>
          <c:idx val="4"/>
          <c:order val="4"/>
          <c:tx>
            <c:v>Shandong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'Performance-Single'!$D$23:$H$23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1.8214233211144</c:v>
                </c:pt>
                <c:pt idx="2">
                  <c:v>3.4391091509375631</c:v>
                </c:pt>
                <c:pt idx="3">
                  <c:v>4.8187268932619798</c:v>
                </c:pt>
                <c:pt idx="4">
                  <c:v>6.2616375646825011</c:v>
                </c:pt>
              </c:numCache>
            </c:numRef>
          </c:yVal>
          <c:smooth val="1"/>
        </c:ser>
        <c:ser>
          <c:idx val="5"/>
          <c:order val="5"/>
          <c:tx>
            <c:v>Xizang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'Performance-Single'!$D$24:$H$24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1.7124533321114399</c:v>
                </c:pt>
                <c:pt idx="2">
                  <c:v>2.776630535585713</c:v>
                </c:pt>
                <c:pt idx="3">
                  <c:v>3.9455975415517388</c:v>
                </c:pt>
                <c:pt idx="4">
                  <c:v>4.7989653907524019</c:v>
                </c:pt>
              </c:numCache>
            </c:numRef>
          </c:yVal>
          <c:smooth val="1"/>
        </c:ser>
        <c:ser>
          <c:idx val="6"/>
          <c:order val="6"/>
          <c:tx>
            <c:v>Qinghai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'Performance-Single'!$D$18:$H$18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12</c:v>
                </c:pt>
              </c:numCache>
            </c:numRef>
          </c:xVal>
          <c:yVal>
            <c:numRef>
              <c:f>'Performance-Single'!$D$25:$H$25</c:f>
              <c:numCache>
                <c:formatCode>_ * #,##0.000_ ;_ * \-#,##0.000_ ;_ * "-"???_ ;_ @_ </c:formatCode>
                <c:ptCount val="5"/>
                <c:pt idx="0" formatCode="General">
                  <c:v>1</c:v>
                </c:pt>
                <c:pt idx="1">
                  <c:v>1.76512433211144</c:v>
                </c:pt>
                <c:pt idx="2">
                  <c:v>2.5497442112126079</c:v>
                </c:pt>
                <c:pt idx="3">
                  <c:v>3.5571991739817976</c:v>
                </c:pt>
                <c:pt idx="4">
                  <c:v>4.9137167370881238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20096"/>
        <c:axId val="136425424"/>
      </c:scatterChart>
      <c:valAx>
        <c:axId val="134320096"/>
        <c:scaling>
          <c:orientation val="minMax"/>
          <c:max val="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36425424"/>
        <c:crosses val="autoZero"/>
        <c:crossBetween val="midCat"/>
      </c:valAx>
      <c:valAx>
        <c:axId val="13642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.0_);[Red]\(#,##0.0\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4320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Sub-Graph Computational Loads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'Performance-Cluster'!$O$7:$O$21</c:f>
              <c:numCache>
                <c:formatCode>#,##0.000_ </c:formatCode>
                <c:ptCount val="15"/>
                <c:pt idx="0">
                  <c:v>86572.483999999997</c:v>
                </c:pt>
                <c:pt idx="1">
                  <c:v>81459.328999999998</c:v>
                </c:pt>
                <c:pt idx="2">
                  <c:v>85429.326000000001</c:v>
                </c:pt>
                <c:pt idx="3">
                  <c:v>96661.117999999988</c:v>
                </c:pt>
                <c:pt idx="4">
                  <c:v>91373.525999999998</c:v>
                </c:pt>
                <c:pt idx="5">
                  <c:v>87816.94</c:v>
                </c:pt>
                <c:pt idx="6">
                  <c:v>90052.06700000001</c:v>
                </c:pt>
                <c:pt idx="7">
                  <c:v>89764.381999999998</c:v>
                </c:pt>
                <c:pt idx="8">
                  <c:v>94298.43299999999</c:v>
                </c:pt>
                <c:pt idx="9">
                  <c:v>91629.681000000011</c:v>
                </c:pt>
                <c:pt idx="10">
                  <c:v>91685.106</c:v>
                </c:pt>
                <c:pt idx="11">
                  <c:v>80543.118000000002</c:v>
                </c:pt>
                <c:pt idx="12">
                  <c:v>82355.966</c:v>
                </c:pt>
                <c:pt idx="13">
                  <c:v>85733.297000000006</c:v>
                </c:pt>
                <c:pt idx="14">
                  <c:v>93031.354999999996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22</xdr:row>
      <xdr:rowOff>57150</xdr:rowOff>
    </xdr:from>
    <xdr:to>
      <xdr:col>38</xdr:col>
      <xdr:colOff>9525</xdr:colOff>
      <xdr:row>40</xdr:row>
      <xdr:rowOff>19050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4761</xdr:colOff>
      <xdr:row>61</xdr:row>
      <xdr:rowOff>76200</xdr:rowOff>
    </xdr:from>
    <xdr:to>
      <xdr:col>38</xdr:col>
      <xdr:colOff>0</xdr:colOff>
      <xdr:row>77</xdr:row>
      <xdr:rowOff>76200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4762</xdr:colOff>
      <xdr:row>79</xdr:row>
      <xdr:rowOff>19050</xdr:rowOff>
    </xdr:from>
    <xdr:to>
      <xdr:col>38</xdr:col>
      <xdr:colOff>9525</xdr:colOff>
      <xdr:row>95</xdr:row>
      <xdr:rowOff>9525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4761</xdr:colOff>
      <xdr:row>43</xdr:row>
      <xdr:rowOff>38100</xdr:rowOff>
    </xdr:from>
    <xdr:to>
      <xdr:col>37</xdr:col>
      <xdr:colOff>923924</xdr:colOff>
      <xdr:row>59</xdr:row>
      <xdr:rowOff>38100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661987</xdr:colOff>
      <xdr:row>27</xdr:row>
      <xdr:rowOff>9525</xdr:rowOff>
    </xdr:from>
    <xdr:to>
      <xdr:col>7</xdr:col>
      <xdr:colOff>514350</xdr:colOff>
      <xdr:row>43</xdr:row>
      <xdr:rowOff>9525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7</xdr:row>
      <xdr:rowOff>114300</xdr:rowOff>
    </xdr:from>
    <xdr:to>
      <xdr:col>9</xdr:col>
      <xdr:colOff>542925</xdr:colOff>
      <xdr:row>23</xdr:row>
      <xdr:rowOff>114300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93"/>
  <sheetViews>
    <sheetView tabSelected="1" topLeftCell="Q67" workbookViewId="0">
      <selection activeCell="AN89" sqref="AN89"/>
    </sheetView>
  </sheetViews>
  <sheetFormatPr defaultRowHeight="13.5" x14ac:dyDescent="0.15"/>
  <cols>
    <col min="1" max="1" width="7.5" customWidth="1"/>
    <col min="2" max="2" width="5.25" bestFit="1" customWidth="1"/>
    <col min="3" max="5" width="6.75" bestFit="1" customWidth="1"/>
    <col min="6" max="6" width="7.125" bestFit="1" customWidth="1"/>
    <col min="7" max="9" width="9.375" bestFit="1" customWidth="1"/>
    <col min="10" max="10" width="6.75" bestFit="1" customWidth="1"/>
    <col min="11" max="11" width="10.625" style="19" bestFit="1" customWidth="1"/>
    <col min="12" max="12" width="10.875" bestFit="1" customWidth="1"/>
    <col min="13" max="14" width="11.375" bestFit="1" customWidth="1"/>
    <col min="15" max="15" width="6" bestFit="1" customWidth="1"/>
    <col min="16" max="17" width="7.875" bestFit="1" customWidth="1"/>
    <col min="18" max="18" width="6.75" bestFit="1" customWidth="1"/>
    <col min="19" max="19" width="7.875" bestFit="1" customWidth="1"/>
    <col min="20" max="20" width="6" style="4" bestFit="1" customWidth="1"/>
    <col min="21" max="22" width="7.875" bestFit="1" customWidth="1"/>
    <col min="23" max="23" width="6.75" bestFit="1" customWidth="1"/>
    <col min="24" max="24" width="7.875" bestFit="1" customWidth="1"/>
    <col min="25" max="25" width="12.75" bestFit="1" customWidth="1"/>
    <col min="26" max="26" width="2.25" bestFit="1" customWidth="1"/>
    <col min="27" max="27" width="12.25" bestFit="1" customWidth="1"/>
    <col min="29" max="29" width="12.375" bestFit="1" customWidth="1"/>
    <col min="31" max="31" width="11.125" bestFit="1" customWidth="1"/>
    <col min="32" max="32" width="14.875" bestFit="1" customWidth="1"/>
    <col min="34" max="34" width="12.75" bestFit="1" customWidth="1"/>
    <col min="36" max="36" width="10.125" bestFit="1" customWidth="1"/>
    <col min="38" max="38" width="12.25" bestFit="1" customWidth="1"/>
  </cols>
  <sheetData>
    <row r="2" spans="2:32" x14ac:dyDescent="0.15">
      <c r="B2" s="44" t="s">
        <v>0</v>
      </c>
      <c r="C2" s="51" t="s">
        <v>1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51" t="s">
        <v>5</v>
      </c>
      <c r="P2" s="52"/>
      <c r="Q2" s="52"/>
      <c r="R2" s="52"/>
      <c r="S2" s="53"/>
      <c r="T2" s="51" t="s">
        <v>29</v>
      </c>
      <c r="U2" s="52"/>
      <c r="V2" s="52"/>
      <c r="W2" s="52"/>
      <c r="X2" s="53"/>
      <c r="Z2" s="56">
        <v>1</v>
      </c>
      <c r="AA2" s="59" t="s">
        <v>11</v>
      </c>
      <c r="AB2" s="60"/>
      <c r="AC2" s="60"/>
      <c r="AD2" s="60"/>
      <c r="AE2" s="60"/>
      <c r="AF2" s="61"/>
    </row>
    <row r="3" spans="2:32" x14ac:dyDescent="0.15">
      <c r="B3" s="44"/>
      <c r="C3" s="6" t="s">
        <v>72</v>
      </c>
      <c r="D3" s="6" t="s">
        <v>73</v>
      </c>
      <c r="E3" s="6" t="s">
        <v>74</v>
      </c>
      <c r="F3" s="6" t="s">
        <v>75</v>
      </c>
      <c r="G3" s="6" t="s">
        <v>76</v>
      </c>
      <c r="H3" s="6" t="s">
        <v>77</v>
      </c>
      <c r="I3" s="6" t="s">
        <v>78</v>
      </c>
      <c r="J3" s="6" t="s">
        <v>79</v>
      </c>
      <c r="K3" s="18" t="s">
        <v>80</v>
      </c>
      <c r="L3" s="6" t="s">
        <v>81</v>
      </c>
      <c r="M3" s="6" t="s">
        <v>40</v>
      </c>
      <c r="N3" s="6" t="s">
        <v>41</v>
      </c>
      <c r="O3" s="1" t="s">
        <v>2</v>
      </c>
      <c r="P3" s="1" t="s">
        <v>57</v>
      </c>
      <c r="Q3" s="1" t="s">
        <v>58</v>
      </c>
      <c r="R3" s="1" t="s">
        <v>3</v>
      </c>
      <c r="S3" s="1" t="s">
        <v>4</v>
      </c>
      <c r="T3" s="13" t="s">
        <v>59</v>
      </c>
      <c r="U3" s="2" t="s">
        <v>7</v>
      </c>
      <c r="V3" s="2" t="s">
        <v>8</v>
      </c>
      <c r="W3" s="2" t="s">
        <v>60</v>
      </c>
      <c r="X3" s="2" t="s">
        <v>10</v>
      </c>
      <c r="Z3" s="58"/>
      <c r="AA3" s="5" t="s">
        <v>12</v>
      </c>
      <c r="AB3" s="6" t="s">
        <v>13</v>
      </c>
      <c r="AC3" s="6" t="s">
        <v>14</v>
      </c>
      <c r="AD3" s="6" t="s">
        <v>15</v>
      </c>
      <c r="AE3" s="6" t="s">
        <v>16</v>
      </c>
      <c r="AF3" s="7" t="s">
        <v>17</v>
      </c>
    </row>
    <row r="4" spans="2:32" x14ac:dyDescent="0.15">
      <c r="B4" s="6">
        <v>1</v>
      </c>
      <c r="C4" s="21">
        <v>13990</v>
      </c>
      <c r="D4" s="21">
        <v>13935</v>
      </c>
      <c r="E4" s="21">
        <f t="shared" ref="E4:E35" si="0">C4+D4</f>
        <v>27925</v>
      </c>
      <c r="F4" s="16">
        <f t="shared" ref="F4:F35" si="1">E4/1000</f>
        <v>27.925000000000001</v>
      </c>
      <c r="G4" s="21">
        <v>2051920</v>
      </c>
      <c r="H4" s="21">
        <v>2010297</v>
      </c>
      <c r="I4" s="21">
        <f t="shared" ref="I4:I35" si="2">G4+H4</f>
        <v>4062217</v>
      </c>
      <c r="J4" s="22">
        <f t="shared" ref="J4:J35" si="3">I4/1000000</f>
        <v>4.0622170000000004</v>
      </c>
      <c r="K4" s="23">
        <f>I4*LOG10(I4)</f>
        <v>26846229.892239675</v>
      </c>
      <c r="L4" s="22">
        <f t="shared" ref="L4:L35" si="4">K4/1000000</f>
        <v>26.846229892239673</v>
      </c>
      <c r="M4" s="3">
        <v>19095.465663999999</v>
      </c>
      <c r="N4" s="3">
        <v>19095.465645</v>
      </c>
      <c r="O4" s="3">
        <v>18.3591813102</v>
      </c>
      <c r="P4" s="3">
        <v>20.717694978200001</v>
      </c>
      <c r="Q4" s="3">
        <v>27.155273642600001</v>
      </c>
      <c r="R4" s="3">
        <v>12.5810696788</v>
      </c>
      <c r="S4" s="3">
        <f t="shared" ref="S4:S35" si="5">O4+P4+Q4+R4</f>
        <v>78.813219609800015</v>
      </c>
      <c r="T4" s="3">
        <f t="shared" ref="T4:T35" si="6">E4*0.0001743+14.395</f>
        <v>19.262327499999998</v>
      </c>
      <c r="U4" s="3">
        <f>0.00000000000000009*K4*K4+0.0000007064*K4++ 2.5858</f>
        <v>21.614841601226534</v>
      </c>
      <c r="V4" s="3">
        <f t="shared" ref="V4:V35" si="7">K4*0.0000007214+17.93</f>
        <v>37.296870244261697</v>
      </c>
      <c r="W4" s="3">
        <f t="shared" ref="W4:W35" si="8">I4*0.0000008585 + 16.631</f>
        <v>20.118413294500002</v>
      </c>
      <c r="X4" s="3">
        <f t="shared" ref="X4:X35" si="9">T4+U4+V4+W4</f>
        <v>98.292452639988227</v>
      </c>
      <c r="Z4" s="58"/>
      <c r="AA4" s="6" t="s">
        <v>74</v>
      </c>
      <c r="AB4" s="8">
        <f>CORREL(E4:E92,O4:O92)</f>
        <v>0.96916652399876291</v>
      </c>
      <c r="AC4" s="9">
        <f>CORREL(E4:E92,P4:P92)</f>
        <v>0.53003768052185873</v>
      </c>
      <c r="AD4" s="9">
        <f>CORREL(E4:E92,Q4:Q92)</f>
        <v>0.56820526084989609</v>
      </c>
      <c r="AE4" s="9">
        <f>CORREL(E4:E92,R4:R92)</f>
        <v>0.74003035084130742</v>
      </c>
      <c r="AF4" s="9">
        <f>CORREL(E4:E92,S4:S92)</f>
        <v>0.58203248877202629</v>
      </c>
    </row>
    <row r="5" spans="2:32" x14ac:dyDescent="0.15">
      <c r="B5" s="6">
        <v>2</v>
      </c>
      <c r="C5" s="21">
        <v>13225</v>
      </c>
      <c r="D5" s="21">
        <v>13558</v>
      </c>
      <c r="E5" s="21">
        <f t="shared" si="0"/>
        <v>26783</v>
      </c>
      <c r="F5" s="16">
        <f t="shared" si="1"/>
        <v>26.783000000000001</v>
      </c>
      <c r="G5" s="21">
        <v>1210022</v>
      </c>
      <c r="H5" s="21">
        <v>1205194</v>
      </c>
      <c r="I5" s="21">
        <f t="shared" si="2"/>
        <v>2415216</v>
      </c>
      <c r="J5" s="22">
        <f t="shared" si="3"/>
        <v>2.415216</v>
      </c>
      <c r="K5" s="23">
        <f>I5*LOG10(I5)</f>
        <v>15416217.403140655</v>
      </c>
      <c r="L5" s="22">
        <f t="shared" si="4"/>
        <v>15.416217403140655</v>
      </c>
      <c r="M5" s="3">
        <v>31092.124460999999</v>
      </c>
      <c r="N5" s="3">
        <v>31092.124464</v>
      </c>
      <c r="O5" s="3">
        <v>18.286092911699999</v>
      </c>
      <c r="P5" s="3">
        <v>26.175448903100001</v>
      </c>
      <c r="Q5" s="3">
        <v>19.162355858600002</v>
      </c>
      <c r="R5" s="3">
        <v>12.2120147525</v>
      </c>
      <c r="S5" s="3">
        <f t="shared" si="5"/>
        <v>75.835912425900005</v>
      </c>
      <c r="T5" s="3">
        <f t="shared" si="6"/>
        <v>19.063276899999998</v>
      </c>
      <c r="U5" s="3">
        <f t="shared" ref="U5:U68" si="10">0.00000000000000009*K5*K5+0.0000007064*K5++ 2.5858</f>
        <v>13.49720535189044</v>
      </c>
      <c r="V5" s="3">
        <f t="shared" si="7"/>
        <v>29.051259234625668</v>
      </c>
      <c r="W5" s="3">
        <f t="shared" si="8"/>
        <v>18.704462935999999</v>
      </c>
      <c r="X5" s="3">
        <f t="shared" si="9"/>
        <v>80.316204422516108</v>
      </c>
      <c r="Z5" s="58"/>
      <c r="AA5" s="6" t="s">
        <v>78</v>
      </c>
      <c r="AB5" s="10">
        <f>CORREL(J4:J92,O4:O92)</f>
        <v>0.71805485263650315</v>
      </c>
      <c r="AC5" s="11">
        <f>CORREL(J4:J92,P4:P92)</f>
        <v>0.97314219915119493</v>
      </c>
      <c r="AD5" s="11">
        <f>CORREL(J4:J92,Q4:Q92)</f>
        <v>0.99440174734815878</v>
      </c>
      <c r="AE5" s="11">
        <f>CORREL(J4:J92,R4:R92)</f>
        <v>0.96422395481003154</v>
      </c>
      <c r="AF5" s="9">
        <f>CORREL(J4:J92,S4:S92)</f>
        <v>0.99062864879296852</v>
      </c>
    </row>
    <row r="6" spans="2:32" x14ac:dyDescent="0.15">
      <c r="B6" s="6">
        <v>3</v>
      </c>
      <c r="C6" s="21">
        <v>13814</v>
      </c>
      <c r="D6" s="21">
        <v>13832</v>
      </c>
      <c r="E6" s="21">
        <f t="shared" si="0"/>
        <v>27646</v>
      </c>
      <c r="F6" s="16">
        <f t="shared" si="1"/>
        <v>27.646000000000001</v>
      </c>
      <c r="G6" s="21">
        <v>1136574</v>
      </c>
      <c r="H6" s="21">
        <v>1121112</v>
      </c>
      <c r="I6" s="21">
        <f t="shared" si="2"/>
        <v>2257686</v>
      </c>
      <c r="J6" s="22">
        <f t="shared" si="3"/>
        <v>2.2576860000000001</v>
      </c>
      <c r="K6" s="23">
        <f t="shared" ref="K6:K68" si="11">I6*LOG10(I6)</f>
        <v>14344577.22277434</v>
      </c>
      <c r="L6" s="22">
        <f t="shared" si="4"/>
        <v>14.34457722277434</v>
      </c>
      <c r="M6" s="3">
        <v>30737.963219000001</v>
      </c>
      <c r="N6" s="3">
        <v>30737.963356</v>
      </c>
      <c r="O6" s="3">
        <v>18.407858342800001</v>
      </c>
      <c r="P6" s="3">
        <v>16.290601106299999</v>
      </c>
      <c r="Q6" s="3">
        <v>21.137195808800001</v>
      </c>
      <c r="R6" s="3">
        <v>11.6867996997</v>
      </c>
      <c r="S6" s="3">
        <f t="shared" si="5"/>
        <v>67.522454957600004</v>
      </c>
      <c r="T6" s="3">
        <f t="shared" si="6"/>
        <v>19.213697799999998</v>
      </c>
      <c r="U6" s="3">
        <f t="shared" si="10"/>
        <v>12.737328370780808</v>
      </c>
      <c r="V6" s="3">
        <f t="shared" si="7"/>
        <v>28.278178008509407</v>
      </c>
      <c r="W6" s="3">
        <f t="shared" si="8"/>
        <v>18.569223431000001</v>
      </c>
      <c r="X6" s="3">
        <f t="shared" si="9"/>
        <v>78.798427610290219</v>
      </c>
      <c r="Z6" s="58"/>
      <c r="AA6" s="6" t="s">
        <v>20</v>
      </c>
      <c r="AB6" s="10">
        <f>CORREL(M4:M92,O4:O92)</f>
        <v>0.51356210952931203</v>
      </c>
      <c r="AC6" s="9">
        <f>CORREL(M4:M92,P4:P92)</f>
        <v>0.7900359424995349</v>
      </c>
      <c r="AD6" s="9">
        <f>CORREL(M4:M92,Q4:Q92)</f>
        <v>0.82527467164827473</v>
      </c>
      <c r="AE6" s="9">
        <f>CORREL(M4:M92,R4:R92)</f>
        <v>0.7792883050537236</v>
      </c>
      <c r="AF6" s="9">
        <f>CORREL(M4:M92,S4:S92)</f>
        <v>0.80946516478108022</v>
      </c>
    </row>
    <row r="7" spans="2:32" x14ac:dyDescent="0.15">
      <c r="B7" s="6">
        <v>4</v>
      </c>
      <c r="C7" s="21">
        <v>29789</v>
      </c>
      <c r="D7" s="21">
        <v>30348</v>
      </c>
      <c r="E7" s="21">
        <f t="shared" si="0"/>
        <v>60137</v>
      </c>
      <c r="F7" s="16">
        <f t="shared" si="1"/>
        <v>60.137</v>
      </c>
      <c r="G7" s="21">
        <v>6893432</v>
      </c>
      <c r="H7" s="21">
        <v>6892874</v>
      </c>
      <c r="I7" s="21">
        <f t="shared" si="2"/>
        <v>13786306</v>
      </c>
      <c r="J7" s="22">
        <f t="shared" si="3"/>
        <v>13.786306</v>
      </c>
      <c r="K7" s="23">
        <f t="shared" si="11"/>
        <v>98426613.611242726</v>
      </c>
      <c r="L7" s="22">
        <f t="shared" si="4"/>
        <v>98.426613611242729</v>
      </c>
      <c r="M7" s="3">
        <v>530854.789429</v>
      </c>
      <c r="N7" s="3">
        <v>530854.78768099996</v>
      </c>
      <c r="O7" s="3">
        <v>25.796701753499999</v>
      </c>
      <c r="P7" s="3">
        <v>77.042077555299997</v>
      </c>
      <c r="Q7" s="3">
        <v>83.495588938300003</v>
      </c>
      <c r="R7" s="3">
        <v>23.7505112642</v>
      </c>
      <c r="S7" s="3">
        <f t="shared" si="5"/>
        <v>210.08487951130002</v>
      </c>
      <c r="T7" s="3">
        <f t="shared" si="6"/>
        <v>24.8768791</v>
      </c>
      <c r="U7" s="3">
        <f t="shared" si="10"/>
        <v>72.986261699009788</v>
      </c>
      <c r="V7" s="3">
        <f t="shared" si="7"/>
        <v>88.934959059150515</v>
      </c>
      <c r="W7" s="3">
        <f t="shared" si="8"/>
        <v>28.466543700999999</v>
      </c>
      <c r="X7" s="3">
        <f t="shared" si="9"/>
        <v>215.26464355916031</v>
      </c>
      <c r="Z7" s="57"/>
      <c r="AA7" s="6" t="s">
        <v>21</v>
      </c>
      <c r="AB7" s="10">
        <f>CORREL(L4:L92,O4:O92)</f>
        <v>0.70657112288393698</v>
      </c>
      <c r="AC7" s="11">
        <f>CORREL(L4:L92,P4:P92)</f>
        <v>0.9767813912394212</v>
      </c>
      <c r="AD7" s="11">
        <f>CORREL(L4:L92,Q4:Q92)</f>
        <v>0.99445358627605618</v>
      </c>
      <c r="AE7" s="12">
        <f>CORREL(L4:L92,R4:R92)</f>
        <v>0.96029575743579432</v>
      </c>
      <c r="AF7" s="9">
        <f>CORREL(L4:L92,S4:S92)</f>
        <v>0.99187781010759613</v>
      </c>
    </row>
    <row r="8" spans="2:32" x14ac:dyDescent="0.15">
      <c r="B8" s="6">
        <v>5</v>
      </c>
      <c r="C8" s="21">
        <v>40141</v>
      </c>
      <c r="D8" s="21">
        <v>40811</v>
      </c>
      <c r="E8" s="21">
        <f t="shared" si="0"/>
        <v>80952</v>
      </c>
      <c r="F8" s="16">
        <f t="shared" si="1"/>
        <v>80.951999999999998</v>
      </c>
      <c r="G8" s="21">
        <v>4129743</v>
      </c>
      <c r="H8" s="21">
        <v>4135025</v>
      </c>
      <c r="I8" s="21">
        <f t="shared" si="2"/>
        <v>8264768</v>
      </c>
      <c r="J8" s="22">
        <f t="shared" si="3"/>
        <v>8.2647680000000001</v>
      </c>
      <c r="K8" s="23">
        <f t="shared" si="11"/>
        <v>57169306.665356509</v>
      </c>
      <c r="L8" s="22">
        <f t="shared" si="4"/>
        <v>57.169306665356508</v>
      </c>
      <c r="M8" s="3">
        <v>384616.56167700002</v>
      </c>
      <c r="N8" s="3">
        <v>384616.56178799999</v>
      </c>
      <c r="O8" s="3">
        <v>28.7310381691</v>
      </c>
      <c r="P8" s="3">
        <v>37.605156000699999</v>
      </c>
      <c r="Q8" s="3">
        <v>50.441014301400003</v>
      </c>
      <c r="R8" s="3">
        <v>24.363644156599999</v>
      </c>
      <c r="S8" s="3">
        <f t="shared" si="5"/>
        <v>141.1408526278</v>
      </c>
      <c r="T8" s="3">
        <f t="shared" si="6"/>
        <v>28.504933600000001</v>
      </c>
      <c r="U8" s="3">
        <f t="shared" si="10"/>
        <v>43.264347894621622</v>
      </c>
      <c r="V8" s="3">
        <f t="shared" si="7"/>
        <v>59.171937828388188</v>
      </c>
      <c r="W8" s="3">
        <f t="shared" si="8"/>
        <v>23.726303328</v>
      </c>
      <c r="X8" s="3">
        <f t="shared" si="9"/>
        <v>154.66752265100982</v>
      </c>
    </row>
    <row r="9" spans="2:32" x14ac:dyDescent="0.15">
      <c r="B9" s="6">
        <v>6</v>
      </c>
      <c r="C9" s="21">
        <v>48053</v>
      </c>
      <c r="D9" s="21">
        <v>48573</v>
      </c>
      <c r="E9" s="21">
        <f t="shared" si="0"/>
        <v>96626</v>
      </c>
      <c r="F9" s="16">
        <f t="shared" si="1"/>
        <v>96.626000000000005</v>
      </c>
      <c r="G9" s="21">
        <v>9868466</v>
      </c>
      <c r="H9" s="21">
        <v>9874627</v>
      </c>
      <c r="I9" s="21">
        <f t="shared" si="2"/>
        <v>19743093</v>
      </c>
      <c r="J9" s="22">
        <f t="shared" si="3"/>
        <v>19.743092999999998</v>
      </c>
      <c r="K9" s="23">
        <f t="shared" si="11"/>
        <v>144034060.59489909</v>
      </c>
      <c r="L9" s="22">
        <f t="shared" si="4"/>
        <v>144.03406059489907</v>
      </c>
      <c r="M9" s="3">
        <v>467625.28483999998</v>
      </c>
      <c r="N9" s="3">
        <v>467625.28526799998</v>
      </c>
      <c r="O9" s="3">
        <v>30.3645484872</v>
      </c>
      <c r="P9" s="3">
        <v>81.345914772300006</v>
      </c>
      <c r="Q9" s="3">
        <v>113.098360795</v>
      </c>
      <c r="R9" s="3">
        <v>34.959951117599999</v>
      </c>
      <c r="S9" s="3">
        <f t="shared" si="5"/>
        <v>259.76877517209999</v>
      </c>
      <c r="T9" s="3">
        <f t="shared" si="6"/>
        <v>31.236911800000001</v>
      </c>
      <c r="U9" s="3">
        <f t="shared" si="10"/>
        <v>106.19858335926767</v>
      </c>
      <c r="V9" s="3">
        <f t="shared" si="7"/>
        <v>121.83617131316021</v>
      </c>
      <c r="W9" s="3">
        <f t="shared" si="8"/>
        <v>33.580445340499999</v>
      </c>
      <c r="X9" s="3">
        <f t="shared" si="9"/>
        <v>292.85211181292789</v>
      </c>
    </row>
    <row r="10" spans="2:32" x14ac:dyDescent="0.15">
      <c r="B10" s="6">
        <v>7</v>
      </c>
      <c r="C10" s="21">
        <v>7586</v>
      </c>
      <c r="D10" s="21">
        <v>7678</v>
      </c>
      <c r="E10" s="21">
        <f t="shared" si="0"/>
        <v>15264</v>
      </c>
      <c r="F10" s="16">
        <f t="shared" si="1"/>
        <v>15.263999999999999</v>
      </c>
      <c r="G10" s="21">
        <v>678526</v>
      </c>
      <c r="H10" s="21">
        <v>681027</v>
      </c>
      <c r="I10" s="21">
        <f t="shared" si="2"/>
        <v>1359553</v>
      </c>
      <c r="J10" s="22">
        <f t="shared" si="3"/>
        <v>1.359553</v>
      </c>
      <c r="K10" s="23">
        <f t="shared" si="11"/>
        <v>8338677.1257644603</v>
      </c>
      <c r="L10" s="22">
        <f t="shared" si="4"/>
        <v>8.3386771257644607</v>
      </c>
      <c r="M10" s="3">
        <v>45194.989236000001</v>
      </c>
      <c r="N10" s="3">
        <v>45194.988851000002</v>
      </c>
      <c r="O10" s="3">
        <v>16.2166651356</v>
      </c>
      <c r="P10" s="3">
        <v>13.481643933100001</v>
      </c>
      <c r="Q10" s="3">
        <v>15.290829602600001</v>
      </c>
      <c r="R10" s="3">
        <v>10.7584033109</v>
      </c>
      <c r="S10" s="3">
        <f t="shared" si="5"/>
        <v>55.747541982199998</v>
      </c>
      <c r="T10" s="3">
        <f t="shared" si="6"/>
        <v>17.055515199999999</v>
      </c>
      <c r="U10" s="3">
        <f t="shared" si="10"/>
        <v>8.4824995398987113</v>
      </c>
      <c r="V10" s="3">
        <f t="shared" si="7"/>
        <v>23.945521678526482</v>
      </c>
      <c r="W10" s="3">
        <f t="shared" si="8"/>
        <v>17.798176250499999</v>
      </c>
      <c r="X10" s="3">
        <f t="shared" si="9"/>
        <v>67.281712668925195</v>
      </c>
    </row>
    <row r="11" spans="2:32" x14ac:dyDescent="0.15">
      <c r="B11" s="6">
        <v>8</v>
      </c>
      <c r="C11" s="21">
        <v>9921</v>
      </c>
      <c r="D11" s="21">
        <v>10058</v>
      </c>
      <c r="E11" s="21">
        <f t="shared" si="0"/>
        <v>19979</v>
      </c>
      <c r="F11" s="16">
        <f t="shared" si="1"/>
        <v>19.978999999999999</v>
      </c>
      <c r="G11" s="21">
        <v>1183234</v>
      </c>
      <c r="H11" s="21">
        <v>1183880</v>
      </c>
      <c r="I11" s="21">
        <f t="shared" si="2"/>
        <v>2367114</v>
      </c>
      <c r="J11" s="22">
        <f t="shared" si="3"/>
        <v>2.3671139999999999</v>
      </c>
      <c r="K11" s="23">
        <f t="shared" si="11"/>
        <v>15088503.445882706</v>
      </c>
      <c r="L11" s="22">
        <f t="shared" si="4"/>
        <v>15.088503445882706</v>
      </c>
      <c r="M11" s="3">
        <v>146730.89434699999</v>
      </c>
      <c r="N11" s="3">
        <v>146730.89515500001</v>
      </c>
      <c r="O11" s="3">
        <v>17.281288052200001</v>
      </c>
      <c r="P11" s="3">
        <v>15.8512351382</v>
      </c>
      <c r="Q11" s="3">
        <v>18.392731066500001</v>
      </c>
      <c r="R11" s="3">
        <v>11.669295008400001</v>
      </c>
      <c r="S11" s="3">
        <f t="shared" si="5"/>
        <v>63.194549265299997</v>
      </c>
      <c r="T11" s="3">
        <f t="shared" si="6"/>
        <v>17.8773397</v>
      </c>
      <c r="U11" s="3">
        <f t="shared" si="10"/>
        <v>13.264808498432821</v>
      </c>
      <c r="V11" s="3">
        <f t="shared" si="7"/>
        <v>28.814846385859784</v>
      </c>
      <c r="W11" s="3">
        <f t="shared" si="8"/>
        <v>18.663167369</v>
      </c>
      <c r="X11" s="3">
        <f t="shared" si="9"/>
        <v>78.620161953292609</v>
      </c>
      <c r="Z11" s="55">
        <v>2</v>
      </c>
      <c r="AA11" s="6" t="s">
        <v>22</v>
      </c>
      <c r="AB11" s="5" t="s">
        <v>23</v>
      </c>
      <c r="AC11" s="54" t="s">
        <v>82</v>
      </c>
      <c r="AD11" s="54"/>
      <c r="AE11" s="54"/>
      <c r="AF11" s="54"/>
    </row>
    <row r="12" spans="2:32" x14ac:dyDescent="0.15">
      <c r="B12" s="6">
        <v>9</v>
      </c>
      <c r="C12" s="21">
        <v>13334</v>
      </c>
      <c r="D12" s="21">
        <v>13528</v>
      </c>
      <c r="E12" s="21">
        <f t="shared" si="0"/>
        <v>26862</v>
      </c>
      <c r="F12" s="16">
        <f t="shared" si="1"/>
        <v>26.861999999999998</v>
      </c>
      <c r="G12" s="21">
        <v>3125321</v>
      </c>
      <c r="H12" s="21">
        <v>3123911</v>
      </c>
      <c r="I12" s="21">
        <f t="shared" si="2"/>
        <v>6249232</v>
      </c>
      <c r="J12" s="22">
        <f t="shared" si="3"/>
        <v>6.2492320000000001</v>
      </c>
      <c r="K12" s="23">
        <f t="shared" si="11"/>
        <v>42468697.35487847</v>
      </c>
      <c r="L12" s="22">
        <f t="shared" si="4"/>
        <v>42.468697354878472</v>
      </c>
      <c r="M12" s="3">
        <v>258806.63711000001</v>
      </c>
      <c r="N12" s="3">
        <v>258806.63707200001</v>
      </c>
      <c r="O12" s="3">
        <v>18.535572870399999</v>
      </c>
      <c r="P12" s="3">
        <v>26.081150427800001</v>
      </c>
      <c r="Q12" s="3">
        <v>32.8599744646</v>
      </c>
      <c r="R12" s="3">
        <v>15.6922092991</v>
      </c>
      <c r="S12" s="3">
        <f t="shared" si="5"/>
        <v>93.168907061900001</v>
      </c>
      <c r="T12" s="3">
        <f t="shared" si="6"/>
        <v>19.077046599999999</v>
      </c>
      <c r="U12" s="3">
        <f t="shared" si="10"/>
        <v>32.748010934437978</v>
      </c>
      <c r="V12" s="3">
        <f t="shared" si="7"/>
        <v>48.566918271809328</v>
      </c>
      <c r="W12" s="3">
        <f t="shared" si="8"/>
        <v>21.995965672000001</v>
      </c>
      <c r="X12" s="3">
        <f t="shared" si="9"/>
        <v>122.3879414782473</v>
      </c>
      <c r="Z12" s="55"/>
      <c r="AA12" s="6" t="s">
        <v>24</v>
      </c>
      <c r="AB12" s="5" t="s">
        <v>23</v>
      </c>
      <c r="AC12" s="54" t="s">
        <v>83</v>
      </c>
      <c r="AD12" s="54"/>
      <c r="AE12" s="54"/>
      <c r="AF12" s="54"/>
    </row>
    <row r="13" spans="2:32" x14ac:dyDescent="0.15">
      <c r="B13" s="6">
        <v>10</v>
      </c>
      <c r="C13" s="21">
        <v>68801</v>
      </c>
      <c r="D13" s="21">
        <v>70190</v>
      </c>
      <c r="E13" s="21">
        <f t="shared" si="0"/>
        <v>138991</v>
      </c>
      <c r="F13" s="16">
        <f t="shared" si="1"/>
        <v>138.99100000000001</v>
      </c>
      <c r="G13" s="21">
        <v>12826723</v>
      </c>
      <c r="H13" s="21">
        <v>12858498</v>
      </c>
      <c r="I13" s="21">
        <f t="shared" si="2"/>
        <v>25685221</v>
      </c>
      <c r="J13" s="22">
        <f t="shared" si="3"/>
        <v>25.685220999999999</v>
      </c>
      <c r="K13" s="23">
        <f t="shared" si="11"/>
        <v>190319353.27567863</v>
      </c>
      <c r="L13" s="22">
        <f t="shared" si="4"/>
        <v>190.31935327567862</v>
      </c>
      <c r="M13" s="3">
        <v>1499203.3242349999</v>
      </c>
      <c r="N13" s="3">
        <v>1499203.3186550001</v>
      </c>
      <c r="O13" s="3">
        <v>37.044107691100002</v>
      </c>
      <c r="P13" s="3">
        <v>127.783438434</v>
      </c>
      <c r="Q13" s="3">
        <v>143.99752867000001</v>
      </c>
      <c r="R13" s="3">
        <v>42.756617177700001</v>
      </c>
      <c r="S13" s="3">
        <f t="shared" si="5"/>
        <v>351.5816919728</v>
      </c>
      <c r="T13" s="3">
        <f t="shared" si="6"/>
        <v>38.621131300000002</v>
      </c>
      <c r="U13" s="3">
        <f t="shared" si="10"/>
        <v>140.28732221475391</v>
      </c>
      <c r="V13" s="3">
        <f t="shared" si="7"/>
        <v>155.22638145307457</v>
      </c>
      <c r="W13" s="3">
        <f t="shared" si="8"/>
        <v>38.681762228500006</v>
      </c>
      <c r="X13" s="3">
        <f t="shared" si="9"/>
        <v>372.81659719632853</v>
      </c>
      <c r="Z13" s="55"/>
      <c r="AA13" s="6" t="s">
        <v>25</v>
      </c>
      <c r="AB13" s="5" t="s">
        <v>23</v>
      </c>
      <c r="AC13" s="54" t="s">
        <v>84</v>
      </c>
      <c r="AD13" s="54"/>
      <c r="AE13" s="54"/>
      <c r="AF13" s="54"/>
    </row>
    <row r="14" spans="2:32" x14ac:dyDescent="0.15">
      <c r="B14" s="6">
        <v>11</v>
      </c>
      <c r="C14" s="21">
        <v>49680</v>
      </c>
      <c r="D14" s="21">
        <v>50536</v>
      </c>
      <c r="E14" s="21">
        <f t="shared" si="0"/>
        <v>100216</v>
      </c>
      <c r="F14" s="16">
        <f t="shared" si="1"/>
        <v>100.21599999999999</v>
      </c>
      <c r="G14" s="21">
        <v>8651949</v>
      </c>
      <c r="H14" s="21">
        <v>8645199</v>
      </c>
      <c r="I14" s="21">
        <f t="shared" si="2"/>
        <v>17297148</v>
      </c>
      <c r="J14" s="22">
        <f t="shared" si="3"/>
        <v>17.297148</v>
      </c>
      <c r="K14" s="23">
        <f t="shared" si="11"/>
        <v>125196316.17088091</v>
      </c>
      <c r="L14" s="22">
        <f t="shared" si="4"/>
        <v>125.19631617088092</v>
      </c>
      <c r="M14" s="3">
        <v>4316286.425423</v>
      </c>
      <c r="N14" s="3">
        <v>4316286.4253280004</v>
      </c>
      <c r="O14" s="3">
        <v>29.896027440600001</v>
      </c>
      <c r="P14" s="3">
        <v>78.781553119700007</v>
      </c>
      <c r="Q14" s="3">
        <v>104.571772424</v>
      </c>
      <c r="R14" s="3">
        <v>31.413805391299999</v>
      </c>
      <c r="S14" s="3">
        <f t="shared" si="5"/>
        <v>244.66315837560001</v>
      </c>
      <c r="T14" s="3">
        <f t="shared" si="6"/>
        <v>31.862648799999999</v>
      </c>
      <c r="U14" s="3">
        <f t="shared" si="10"/>
        <v>92.435148325558615</v>
      </c>
      <c r="V14" s="3">
        <f t="shared" si="7"/>
        <v>108.2466224856735</v>
      </c>
      <c r="W14" s="3">
        <f t="shared" si="8"/>
        <v>31.480601558</v>
      </c>
      <c r="X14" s="3">
        <f t="shared" si="9"/>
        <v>264.0250211692321</v>
      </c>
      <c r="Z14" s="55"/>
      <c r="AA14" s="6" t="s">
        <v>26</v>
      </c>
      <c r="AB14" s="5" t="s">
        <v>23</v>
      </c>
      <c r="AC14" s="54" t="s">
        <v>85</v>
      </c>
      <c r="AD14" s="54"/>
      <c r="AE14" s="54"/>
      <c r="AF14" s="54"/>
    </row>
    <row r="15" spans="2:32" x14ac:dyDescent="0.15">
      <c r="B15" s="6">
        <v>12</v>
      </c>
      <c r="C15" s="21">
        <v>19479</v>
      </c>
      <c r="D15" s="21">
        <v>19794</v>
      </c>
      <c r="E15" s="21">
        <f t="shared" si="0"/>
        <v>39273</v>
      </c>
      <c r="F15" s="16">
        <f t="shared" si="1"/>
        <v>39.273000000000003</v>
      </c>
      <c r="G15" s="21">
        <v>4779661</v>
      </c>
      <c r="H15" s="21">
        <v>4787242</v>
      </c>
      <c r="I15" s="21">
        <f t="shared" si="2"/>
        <v>9566903</v>
      </c>
      <c r="J15" s="22">
        <f t="shared" si="3"/>
        <v>9.5669029999999999</v>
      </c>
      <c r="K15" s="23">
        <f t="shared" si="11"/>
        <v>66784362.567899145</v>
      </c>
      <c r="L15" s="22">
        <f t="shared" si="4"/>
        <v>66.784362567899151</v>
      </c>
      <c r="M15" s="3">
        <v>2175551.9404679998</v>
      </c>
      <c r="N15" s="3">
        <v>2175551.9380180002</v>
      </c>
      <c r="O15" s="3">
        <v>21.504145116499998</v>
      </c>
      <c r="P15" s="3">
        <v>110.769106945</v>
      </c>
      <c r="Q15" s="3">
        <v>60.708023234700001</v>
      </c>
      <c r="R15" s="3">
        <v>19.870176343000001</v>
      </c>
      <c r="S15" s="3">
        <f t="shared" si="5"/>
        <v>212.85145163919998</v>
      </c>
      <c r="T15" s="3">
        <f t="shared" si="6"/>
        <v>21.240283900000001</v>
      </c>
      <c r="U15" s="3">
        <f t="shared" si="10"/>
        <v>50.163687315488012</v>
      </c>
      <c r="V15" s="3">
        <f t="shared" si="7"/>
        <v>66.108239156482441</v>
      </c>
      <c r="W15" s="3">
        <f t="shared" si="8"/>
        <v>24.8441862255</v>
      </c>
      <c r="X15" s="3">
        <f t="shared" si="9"/>
        <v>162.35639659747048</v>
      </c>
      <c r="Z15" s="55"/>
      <c r="AA15" s="7" t="s">
        <v>27</v>
      </c>
      <c r="AB15" s="5" t="s">
        <v>23</v>
      </c>
      <c r="AC15" s="55" t="s">
        <v>30</v>
      </c>
      <c r="AD15" s="55"/>
      <c r="AE15" s="55"/>
      <c r="AF15" s="55"/>
    </row>
    <row r="16" spans="2:32" x14ac:dyDescent="0.15">
      <c r="B16" s="6">
        <v>13</v>
      </c>
      <c r="C16" s="21">
        <v>78167</v>
      </c>
      <c r="D16" s="21">
        <v>78476</v>
      </c>
      <c r="E16" s="21">
        <f t="shared" si="0"/>
        <v>156643</v>
      </c>
      <c r="F16" s="16">
        <f t="shared" si="1"/>
        <v>156.643</v>
      </c>
      <c r="G16" s="21">
        <v>13808228</v>
      </c>
      <c r="H16" s="21">
        <v>13770531</v>
      </c>
      <c r="I16" s="21">
        <f t="shared" si="2"/>
        <v>27578759</v>
      </c>
      <c r="J16" s="22">
        <f t="shared" si="3"/>
        <v>27.578759000000002</v>
      </c>
      <c r="K16" s="23">
        <f t="shared" si="11"/>
        <v>205201817.01673734</v>
      </c>
      <c r="L16" s="22">
        <f t="shared" si="4"/>
        <v>205.20181701673735</v>
      </c>
      <c r="M16" s="3">
        <v>897659.88268100005</v>
      </c>
      <c r="N16" s="3">
        <v>897659.88161799998</v>
      </c>
      <c r="O16" s="3">
        <v>38.993275888399999</v>
      </c>
      <c r="P16" s="3">
        <v>246.426222309</v>
      </c>
      <c r="Q16" s="3">
        <v>153.38242620400001</v>
      </c>
      <c r="R16" s="3">
        <v>42.039445312700003</v>
      </c>
      <c r="S16" s="3">
        <f t="shared" si="5"/>
        <v>480.84136971410004</v>
      </c>
      <c r="T16" s="3">
        <f t="shared" si="6"/>
        <v>41.697874900000002</v>
      </c>
      <c r="U16" s="3">
        <f t="shared" si="10"/>
        <v>151.33006425425063</v>
      </c>
      <c r="V16" s="3">
        <f t="shared" si="7"/>
        <v>165.96259079587432</v>
      </c>
      <c r="W16" s="3">
        <f t="shared" si="8"/>
        <v>40.307364601499998</v>
      </c>
      <c r="X16" s="3">
        <f t="shared" si="9"/>
        <v>399.29789455162495</v>
      </c>
    </row>
    <row r="17" spans="2:32" x14ac:dyDescent="0.15">
      <c r="B17" s="6">
        <v>14</v>
      </c>
      <c r="C17" s="21">
        <v>59231</v>
      </c>
      <c r="D17" s="21">
        <v>59813</v>
      </c>
      <c r="E17" s="21">
        <f t="shared" si="0"/>
        <v>119044</v>
      </c>
      <c r="F17" s="16">
        <f t="shared" si="1"/>
        <v>119.044</v>
      </c>
      <c r="G17" s="21">
        <v>7892345</v>
      </c>
      <c r="H17" s="21">
        <v>7908437</v>
      </c>
      <c r="I17" s="21">
        <f t="shared" si="2"/>
        <v>15800782</v>
      </c>
      <c r="J17" s="22">
        <f t="shared" si="3"/>
        <v>15.800782</v>
      </c>
      <c r="K17" s="23">
        <f t="shared" si="11"/>
        <v>113744750.95041107</v>
      </c>
      <c r="L17" s="22">
        <f t="shared" si="4"/>
        <v>113.74475095041106</v>
      </c>
      <c r="M17" s="3">
        <v>963847.634357</v>
      </c>
      <c r="N17" s="3">
        <v>963847.634433</v>
      </c>
      <c r="O17" s="3">
        <v>32.779436968699997</v>
      </c>
      <c r="P17" s="3">
        <v>65.306513637500004</v>
      </c>
      <c r="Q17" s="3">
        <v>106.53370803599999</v>
      </c>
      <c r="R17" s="3">
        <v>36.759378443199999</v>
      </c>
      <c r="S17" s="3">
        <f t="shared" si="5"/>
        <v>241.3790370854</v>
      </c>
      <c r="T17" s="3">
        <f t="shared" si="6"/>
        <v>35.1443692</v>
      </c>
      <c r="U17" s="3">
        <f t="shared" si="10"/>
        <v>84.09950022455979</v>
      </c>
      <c r="V17" s="3">
        <f t="shared" si="7"/>
        <v>99.985463335626548</v>
      </c>
      <c r="W17" s="3">
        <f t="shared" si="8"/>
        <v>30.195971347</v>
      </c>
      <c r="X17" s="3">
        <f t="shared" si="9"/>
        <v>249.42530410718635</v>
      </c>
    </row>
    <row r="18" spans="2:32" x14ac:dyDescent="0.15">
      <c r="B18" s="6">
        <v>15</v>
      </c>
      <c r="C18" s="21">
        <v>97225</v>
      </c>
      <c r="D18" s="21">
        <v>97594</v>
      </c>
      <c r="E18" s="21">
        <f t="shared" si="0"/>
        <v>194819</v>
      </c>
      <c r="F18" s="16">
        <f t="shared" si="1"/>
        <v>194.81899999999999</v>
      </c>
      <c r="G18" s="21">
        <v>18433029</v>
      </c>
      <c r="H18" s="21">
        <v>18418766</v>
      </c>
      <c r="I18" s="21">
        <f t="shared" si="2"/>
        <v>36851795</v>
      </c>
      <c r="J18" s="22">
        <f t="shared" si="3"/>
        <v>36.851795000000003</v>
      </c>
      <c r="K18" s="23">
        <f t="shared" si="11"/>
        <v>278837582.92026806</v>
      </c>
      <c r="L18" s="22">
        <f t="shared" si="4"/>
        <v>278.83758292026806</v>
      </c>
      <c r="M18" s="3">
        <v>1074191.326136</v>
      </c>
      <c r="N18" s="3">
        <v>1074191.325165</v>
      </c>
      <c r="O18" s="3">
        <v>47.218337752099998</v>
      </c>
      <c r="P18" s="3">
        <v>387.39755699099999</v>
      </c>
      <c r="Q18" s="3">
        <v>224.74585766300001</v>
      </c>
      <c r="R18" s="3">
        <v>61.1711393629</v>
      </c>
      <c r="S18" s="3">
        <f t="shared" si="5"/>
        <v>720.532891769</v>
      </c>
      <c r="T18" s="3">
        <f t="shared" si="6"/>
        <v>48.351951700000001</v>
      </c>
      <c r="U18" s="3">
        <f t="shared" si="10"/>
        <v>206.55420436327091</v>
      </c>
      <c r="V18" s="3">
        <f t="shared" si="7"/>
        <v>219.08343231868139</v>
      </c>
      <c r="W18" s="3">
        <f t="shared" si="8"/>
        <v>48.268266007500003</v>
      </c>
      <c r="X18" s="3">
        <f t="shared" si="9"/>
        <v>522.25785438945229</v>
      </c>
      <c r="Z18" s="56">
        <v>3</v>
      </c>
      <c r="AA18" s="45" t="s">
        <v>28</v>
      </c>
      <c r="AB18" s="46"/>
      <c r="AC18" s="46"/>
      <c r="AD18" s="46"/>
      <c r="AE18" s="46"/>
      <c r="AF18" s="47"/>
    </row>
    <row r="19" spans="2:32" x14ac:dyDescent="0.15">
      <c r="B19" s="6">
        <v>16</v>
      </c>
      <c r="C19" s="21">
        <v>92620</v>
      </c>
      <c r="D19" s="21">
        <v>93001</v>
      </c>
      <c r="E19" s="21">
        <f t="shared" si="0"/>
        <v>185621</v>
      </c>
      <c r="F19" s="16">
        <f t="shared" si="1"/>
        <v>185.62100000000001</v>
      </c>
      <c r="G19" s="21">
        <v>14506944</v>
      </c>
      <c r="H19" s="21">
        <v>14479599</v>
      </c>
      <c r="I19" s="21">
        <f t="shared" si="2"/>
        <v>28986543</v>
      </c>
      <c r="J19" s="22">
        <f t="shared" si="3"/>
        <v>28.986543000000001</v>
      </c>
      <c r="K19" s="23">
        <f t="shared" si="11"/>
        <v>216303277.50455737</v>
      </c>
      <c r="L19" s="22">
        <f t="shared" si="4"/>
        <v>216.30327750455737</v>
      </c>
      <c r="M19" s="3">
        <v>918469.74387500004</v>
      </c>
      <c r="N19" s="3">
        <v>918469.743915</v>
      </c>
      <c r="O19" s="3">
        <v>47.230269590600003</v>
      </c>
      <c r="P19" s="3">
        <v>111.69687343299999</v>
      </c>
      <c r="Q19" s="3">
        <v>168.12639884500001</v>
      </c>
      <c r="R19" s="3">
        <v>47.631379831099999</v>
      </c>
      <c r="S19" s="3">
        <f t="shared" si="5"/>
        <v>374.6849216997</v>
      </c>
      <c r="T19" s="3">
        <f t="shared" si="6"/>
        <v>46.748740299999994</v>
      </c>
      <c r="U19" s="3">
        <f t="shared" si="10"/>
        <v>159.59327493654857</v>
      </c>
      <c r="V19" s="3">
        <f t="shared" si="7"/>
        <v>173.97118439178769</v>
      </c>
      <c r="W19" s="3">
        <f t="shared" si="8"/>
        <v>41.515947165500002</v>
      </c>
      <c r="X19" s="3">
        <f t="shared" si="9"/>
        <v>421.82914679383623</v>
      </c>
      <c r="Z19" s="57"/>
      <c r="AA19" s="48">
        <f>CORREL(S4:S92,X4:X92)</f>
        <v>0.99332320097450821</v>
      </c>
      <c r="AB19" s="49"/>
      <c r="AC19" s="49"/>
      <c r="AD19" s="49"/>
      <c r="AE19" s="49"/>
      <c r="AF19" s="50"/>
    </row>
    <row r="20" spans="2:32" x14ac:dyDescent="0.15">
      <c r="B20" s="6">
        <v>17</v>
      </c>
      <c r="C20" s="21">
        <v>62560</v>
      </c>
      <c r="D20" s="21">
        <v>62774</v>
      </c>
      <c r="E20" s="21">
        <f t="shared" si="0"/>
        <v>125334</v>
      </c>
      <c r="F20" s="16">
        <f t="shared" si="1"/>
        <v>125.334</v>
      </c>
      <c r="G20" s="21">
        <v>21387544</v>
      </c>
      <c r="H20" s="21">
        <v>21389430</v>
      </c>
      <c r="I20" s="21">
        <f t="shared" si="2"/>
        <v>42776974</v>
      </c>
      <c r="J20" s="22">
        <f t="shared" si="3"/>
        <v>42.776974000000003</v>
      </c>
      <c r="K20" s="23">
        <f t="shared" si="11"/>
        <v>326440074.31525141</v>
      </c>
      <c r="L20" s="22">
        <f t="shared" si="4"/>
        <v>326.44007431525142</v>
      </c>
      <c r="M20" s="3">
        <v>1518030.5387329999</v>
      </c>
      <c r="N20" s="3">
        <v>1518030.5406190001</v>
      </c>
      <c r="O20" s="3">
        <v>39.641290896000001</v>
      </c>
      <c r="P20" s="3">
        <v>229.51283529099999</v>
      </c>
      <c r="Q20" s="3">
        <v>221.90180918799999</v>
      </c>
      <c r="R20" s="3">
        <v>51.068156564200002</v>
      </c>
      <c r="S20" s="3">
        <f t="shared" si="5"/>
        <v>542.12409193919996</v>
      </c>
      <c r="T20" s="3">
        <f t="shared" si="6"/>
        <v>36.240716200000001</v>
      </c>
      <c r="U20" s="3">
        <f t="shared" si="10"/>
        <v>242.77374948699881</v>
      </c>
      <c r="V20" s="3">
        <f t="shared" si="7"/>
        <v>253.42386961102238</v>
      </c>
      <c r="W20" s="3">
        <f t="shared" si="8"/>
        <v>53.355032178999998</v>
      </c>
      <c r="X20" s="3">
        <f t="shared" si="9"/>
        <v>585.79336747702121</v>
      </c>
    </row>
    <row r="21" spans="2:32" x14ac:dyDescent="0.15">
      <c r="B21" s="6">
        <v>18</v>
      </c>
      <c r="C21" s="21">
        <v>53483</v>
      </c>
      <c r="D21" s="21">
        <v>53969</v>
      </c>
      <c r="E21" s="21">
        <f t="shared" si="0"/>
        <v>107452</v>
      </c>
      <c r="F21" s="16">
        <f t="shared" si="1"/>
        <v>107.452</v>
      </c>
      <c r="G21" s="21">
        <v>20740079</v>
      </c>
      <c r="H21" s="21">
        <v>20726987</v>
      </c>
      <c r="I21" s="21">
        <f t="shared" si="2"/>
        <v>41467066</v>
      </c>
      <c r="J21" s="22">
        <f t="shared" si="3"/>
        <v>41.467066000000003</v>
      </c>
      <c r="K21" s="23">
        <f t="shared" si="11"/>
        <v>315883805.83995271</v>
      </c>
      <c r="L21" s="22">
        <f t="shared" si="4"/>
        <v>315.88380583995269</v>
      </c>
      <c r="M21" s="3">
        <v>750235.72292199999</v>
      </c>
      <c r="N21" s="3">
        <v>750235.72277300002</v>
      </c>
      <c r="O21" s="3">
        <v>37.030536881499998</v>
      </c>
      <c r="P21" s="3">
        <v>170.02989761800001</v>
      </c>
      <c r="Q21" s="3">
        <v>204.928809204</v>
      </c>
      <c r="R21" s="3">
        <v>45.691651662799998</v>
      </c>
      <c r="S21" s="3">
        <f t="shared" si="5"/>
        <v>457.68089536629998</v>
      </c>
      <c r="T21" s="3">
        <f t="shared" si="6"/>
        <v>33.123883599999999</v>
      </c>
      <c r="U21" s="3">
        <f t="shared" si="10"/>
        <v>234.70655253661658</v>
      </c>
      <c r="V21" s="3">
        <f t="shared" si="7"/>
        <v>245.80857753294188</v>
      </c>
      <c r="W21" s="3">
        <f t="shared" si="8"/>
        <v>52.230476160999999</v>
      </c>
      <c r="X21" s="3">
        <f t="shared" si="9"/>
        <v>565.86948983055845</v>
      </c>
    </row>
    <row r="22" spans="2:32" x14ac:dyDescent="0.15">
      <c r="B22" s="6">
        <v>19</v>
      </c>
      <c r="C22" s="21">
        <v>4781</v>
      </c>
      <c r="D22" s="21">
        <v>4863</v>
      </c>
      <c r="E22" s="21">
        <f t="shared" si="0"/>
        <v>9644</v>
      </c>
      <c r="F22" s="16">
        <f t="shared" si="1"/>
        <v>9.6440000000000001</v>
      </c>
      <c r="G22" s="21">
        <v>1739317</v>
      </c>
      <c r="H22" s="21">
        <v>1736638</v>
      </c>
      <c r="I22" s="21">
        <f t="shared" si="2"/>
        <v>3475955</v>
      </c>
      <c r="J22" s="22">
        <f t="shared" si="3"/>
        <v>3.4759549999999999</v>
      </c>
      <c r="K22" s="23">
        <f t="shared" si="11"/>
        <v>22736479.381076828</v>
      </c>
      <c r="L22" s="22">
        <f t="shared" si="4"/>
        <v>22.736479381076826</v>
      </c>
      <c r="M22" s="3">
        <v>140876.41299899999</v>
      </c>
      <c r="N22" s="3">
        <v>140876.41090300001</v>
      </c>
      <c r="O22" s="3">
        <v>15.4890172551</v>
      </c>
      <c r="P22" s="3">
        <v>16.3939654148</v>
      </c>
      <c r="Q22" s="3">
        <v>22.259720163699999</v>
      </c>
      <c r="R22" s="3">
        <v>10.560174698799999</v>
      </c>
      <c r="S22" s="3">
        <f t="shared" si="5"/>
        <v>64.702877532399995</v>
      </c>
      <c r="T22" s="3">
        <f t="shared" si="6"/>
        <v>16.0759492</v>
      </c>
      <c r="U22" s="3">
        <f t="shared" si="10"/>
        <v>18.693374309310823</v>
      </c>
      <c r="V22" s="3">
        <f t="shared" si="7"/>
        <v>34.33209622550882</v>
      </c>
      <c r="W22" s="3">
        <f t="shared" si="8"/>
        <v>19.615107367500002</v>
      </c>
      <c r="X22" s="3">
        <f t="shared" si="9"/>
        <v>88.716527102319645</v>
      </c>
    </row>
    <row r="23" spans="2:32" x14ac:dyDescent="0.15">
      <c r="B23" s="6">
        <v>20</v>
      </c>
      <c r="C23" s="21">
        <v>59432</v>
      </c>
      <c r="D23" s="21">
        <v>59563</v>
      </c>
      <c r="E23" s="21">
        <f t="shared" si="0"/>
        <v>118995</v>
      </c>
      <c r="F23" s="16">
        <f t="shared" si="1"/>
        <v>118.995</v>
      </c>
      <c r="G23" s="21">
        <v>21923348</v>
      </c>
      <c r="H23" s="21">
        <v>21897100</v>
      </c>
      <c r="I23" s="21">
        <f t="shared" si="2"/>
        <v>43820448</v>
      </c>
      <c r="J23" s="22">
        <f t="shared" si="3"/>
        <v>43.820447999999999</v>
      </c>
      <c r="K23" s="23">
        <f t="shared" si="11"/>
        <v>334861701.42885143</v>
      </c>
      <c r="L23" s="22">
        <f t="shared" si="4"/>
        <v>334.8617014288514</v>
      </c>
      <c r="M23" s="3">
        <v>1177108.492815</v>
      </c>
      <c r="N23" s="3">
        <v>1177108.4893489999</v>
      </c>
      <c r="O23" s="3">
        <v>35.1870352177</v>
      </c>
      <c r="P23" s="3">
        <v>229.37098997699999</v>
      </c>
      <c r="Q23" s="3">
        <v>257.47177529099997</v>
      </c>
      <c r="R23" s="3">
        <v>54.189526734700003</v>
      </c>
      <c r="S23" s="3">
        <f t="shared" si="5"/>
        <v>576.21932722040003</v>
      </c>
      <c r="T23" s="3">
        <f t="shared" si="6"/>
        <v>35.135828500000002</v>
      </c>
      <c r="U23" s="3">
        <f t="shared" si="10"/>
        <v>249.22401820688495</v>
      </c>
      <c r="V23" s="3">
        <f t="shared" si="7"/>
        <v>259.4992314107734</v>
      </c>
      <c r="W23" s="3">
        <f t="shared" si="8"/>
        <v>54.250854608000004</v>
      </c>
      <c r="X23" s="3">
        <f t="shared" si="9"/>
        <v>598.10993272565838</v>
      </c>
    </row>
    <row r="24" spans="2:32" x14ac:dyDescent="0.15">
      <c r="B24" s="6">
        <v>21</v>
      </c>
      <c r="C24" s="21">
        <v>69299</v>
      </c>
      <c r="D24" s="21">
        <v>69384</v>
      </c>
      <c r="E24" s="21">
        <f t="shared" si="0"/>
        <v>138683</v>
      </c>
      <c r="F24" s="16">
        <f t="shared" si="1"/>
        <v>138.68299999999999</v>
      </c>
      <c r="G24" s="21">
        <v>13529274</v>
      </c>
      <c r="H24" s="21">
        <v>13529843</v>
      </c>
      <c r="I24" s="21">
        <f t="shared" si="2"/>
        <v>27059117</v>
      </c>
      <c r="J24" s="22">
        <f t="shared" si="3"/>
        <v>27.059117000000001</v>
      </c>
      <c r="K24" s="23">
        <f t="shared" si="11"/>
        <v>201111843.83738771</v>
      </c>
      <c r="L24" s="22">
        <f t="shared" si="4"/>
        <v>201.11184383738771</v>
      </c>
      <c r="M24" s="3">
        <v>671091.18039200001</v>
      </c>
      <c r="N24" s="3">
        <v>671091.18033700006</v>
      </c>
      <c r="O24" s="3">
        <v>37.054663577900001</v>
      </c>
      <c r="P24" s="3">
        <v>117.890684839</v>
      </c>
      <c r="Q24" s="3">
        <v>157.001224401</v>
      </c>
      <c r="R24" s="3">
        <v>42.083150721599999</v>
      </c>
      <c r="S24" s="3">
        <f t="shared" si="5"/>
        <v>354.02972353950003</v>
      </c>
      <c r="T24" s="3">
        <f t="shared" si="6"/>
        <v>38.5674469</v>
      </c>
      <c r="U24" s="3">
        <f t="shared" si="10"/>
        <v>148.29134412258134</v>
      </c>
      <c r="V24" s="3">
        <f t="shared" si="7"/>
        <v>163.01208414429149</v>
      </c>
      <c r="W24" s="3">
        <f t="shared" si="8"/>
        <v>39.861251944499998</v>
      </c>
      <c r="X24" s="3">
        <f t="shared" si="9"/>
        <v>389.73212711137279</v>
      </c>
    </row>
    <row r="25" spans="2:32" x14ac:dyDescent="0.15">
      <c r="B25" s="6">
        <v>22</v>
      </c>
      <c r="C25" s="21">
        <v>44653</v>
      </c>
      <c r="D25" s="21">
        <v>45398</v>
      </c>
      <c r="E25" s="21">
        <f t="shared" si="0"/>
        <v>90051</v>
      </c>
      <c r="F25" s="16">
        <f t="shared" si="1"/>
        <v>90.051000000000002</v>
      </c>
      <c r="G25" s="21">
        <v>4651105</v>
      </c>
      <c r="H25" s="21">
        <v>4638000</v>
      </c>
      <c r="I25" s="21">
        <f t="shared" si="2"/>
        <v>9289105</v>
      </c>
      <c r="J25" s="22">
        <f t="shared" si="3"/>
        <v>9.2891049999999993</v>
      </c>
      <c r="K25" s="23">
        <f t="shared" si="11"/>
        <v>64726240.9340996</v>
      </c>
      <c r="L25" s="22">
        <f t="shared" si="4"/>
        <v>64.726240934099593</v>
      </c>
      <c r="M25" s="3">
        <v>734915.66331500001</v>
      </c>
      <c r="N25" s="3">
        <v>734915.66363299999</v>
      </c>
      <c r="O25" s="3">
        <v>27.8853908048</v>
      </c>
      <c r="P25" s="3">
        <v>38.782080913999998</v>
      </c>
      <c r="Q25" s="3">
        <v>64.263096701600006</v>
      </c>
      <c r="R25" s="3">
        <v>23.6303897779</v>
      </c>
      <c r="S25" s="3">
        <f t="shared" si="5"/>
        <v>154.5609581983</v>
      </c>
      <c r="T25" s="3">
        <f t="shared" si="6"/>
        <v>30.090889300000001</v>
      </c>
      <c r="U25" s="3">
        <f t="shared" si="10"/>
        <v>48.685470359739277</v>
      </c>
      <c r="V25" s="3">
        <f t="shared" si="7"/>
        <v>64.623510209859447</v>
      </c>
      <c r="W25" s="3">
        <f t="shared" si="8"/>
        <v>24.6056966425</v>
      </c>
      <c r="X25" s="3">
        <f t="shared" si="9"/>
        <v>168.00556651209871</v>
      </c>
    </row>
    <row r="26" spans="2:32" x14ac:dyDescent="0.15">
      <c r="B26" s="6">
        <v>23</v>
      </c>
      <c r="C26" s="21">
        <v>44853</v>
      </c>
      <c r="D26" s="21">
        <v>45531</v>
      </c>
      <c r="E26" s="21">
        <f t="shared" si="0"/>
        <v>90384</v>
      </c>
      <c r="F26" s="16">
        <f t="shared" si="1"/>
        <v>90.384</v>
      </c>
      <c r="G26" s="21">
        <v>6254165</v>
      </c>
      <c r="H26" s="21">
        <v>6268388</v>
      </c>
      <c r="I26" s="21">
        <f t="shared" si="2"/>
        <v>12522553</v>
      </c>
      <c r="J26" s="22">
        <f t="shared" si="3"/>
        <v>12.522553</v>
      </c>
      <c r="K26" s="23">
        <f t="shared" si="11"/>
        <v>88881235.248208925</v>
      </c>
      <c r="L26" s="22">
        <f t="shared" si="4"/>
        <v>88.881235248208924</v>
      </c>
      <c r="M26" s="3">
        <v>1536190.4409709999</v>
      </c>
      <c r="N26" s="3">
        <v>1536190.443622</v>
      </c>
      <c r="O26" s="3">
        <v>28.345014830299998</v>
      </c>
      <c r="P26" s="3">
        <v>48.8517360162</v>
      </c>
      <c r="Q26" s="3">
        <v>72.247338061600004</v>
      </c>
      <c r="R26" s="3">
        <v>26.170866396099999</v>
      </c>
      <c r="S26" s="3">
        <f t="shared" si="5"/>
        <v>175.61495530420001</v>
      </c>
      <c r="T26" s="3">
        <f t="shared" si="6"/>
        <v>30.1489312</v>
      </c>
      <c r="U26" s="3">
        <f t="shared" si="10"/>
        <v>66.082493237467062</v>
      </c>
      <c r="V26" s="3">
        <f t="shared" si="7"/>
        <v>82.04892310805792</v>
      </c>
      <c r="W26" s="3">
        <f t="shared" si="8"/>
        <v>27.381611750499999</v>
      </c>
      <c r="X26" s="3">
        <f t="shared" si="9"/>
        <v>205.66195929602497</v>
      </c>
    </row>
    <row r="27" spans="2:32" x14ac:dyDescent="0.15">
      <c r="B27" s="6">
        <v>24</v>
      </c>
      <c r="C27" s="21">
        <v>141278</v>
      </c>
      <c r="D27" s="21">
        <v>142106</v>
      </c>
      <c r="E27" s="21">
        <f t="shared" si="0"/>
        <v>283384</v>
      </c>
      <c r="F27" s="16">
        <f t="shared" si="1"/>
        <v>283.38400000000001</v>
      </c>
      <c r="G27" s="21">
        <v>118949672</v>
      </c>
      <c r="H27" s="21">
        <v>118957899</v>
      </c>
      <c r="I27" s="21">
        <f t="shared" si="2"/>
        <v>237907571</v>
      </c>
      <c r="J27" s="22">
        <f t="shared" si="3"/>
        <v>237.90757099999999</v>
      </c>
      <c r="K27" s="23">
        <f t="shared" si="11"/>
        <v>1992810943.5388284</v>
      </c>
      <c r="L27" s="22">
        <f t="shared" si="4"/>
        <v>1992.8109435388283</v>
      </c>
      <c r="M27" s="3">
        <v>20608771.743294001</v>
      </c>
      <c r="N27" s="3">
        <v>20608771.742913</v>
      </c>
      <c r="O27" s="3">
        <v>83.887531238999998</v>
      </c>
      <c r="P27" s="3">
        <v>1758.5340731599999</v>
      </c>
      <c r="Q27" s="3">
        <v>1452.24294485</v>
      </c>
      <c r="R27" s="3">
        <v>213.14957966599999</v>
      </c>
      <c r="S27" s="3">
        <f t="shared" si="5"/>
        <v>3507.8141289149999</v>
      </c>
      <c r="T27" s="3">
        <f t="shared" si="6"/>
        <v>63.788831200000004</v>
      </c>
      <c r="U27" s="3">
        <f t="shared" si="10"/>
        <v>1767.724041617759</v>
      </c>
      <c r="V27" s="3">
        <f t="shared" si="7"/>
        <v>1455.5438146689107</v>
      </c>
      <c r="W27" s="3">
        <f t="shared" si="8"/>
        <v>220.87464970350001</v>
      </c>
      <c r="X27" s="3">
        <f t="shared" si="9"/>
        <v>3507.9313371901699</v>
      </c>
    </row>
    <row r="28" spans="2:32" x14ac:dyDescent="0.15">
      <c r="B28" s="6">
        <v>25</v>
      </c>
      <c r="C28" s="21">
        <v>80307</v>
      </c>
      <c r="D28" s="21">
        <v>80683</v>
      </c>
      <c r="E28" s="21">
        <f t="shared" si="0"/>
        <v>160990</v>
      </c>
      <c r="F28" s="16">
        <f t="shared" si="1"/>
        <v>160.99</v>
      </c>
      <c r="G28" s="21">
        <v>45355008</v>
      </c>
      <c r="H28" s="21">
        <v>45343245</v>
      </c>
      <c r="I28" s="21">
        <f t="shared" si="2"/>
        <v>90698253</v>
      </c>
      <c r="J28" s="22">
        <f t="shared" si="3"/>
        <v>90.698252999999994</v>
      </c>
      <c r="K28" s="23">
        <f t="shared" si="11"/>
        <v>721740320.29126716</v>
      </c>
      <c r="L28" s="22">
        <f t="shared" si="4"/>
        <v>721.74032029126715</v>
      </c>
      <c r="M28" s="3">
        <v>14236536.478932999</v>
      </c>
      <c r="N28" s="3">
        <v>14236536.478126001</v>
      </c>
      <c r="O28" s="3">
        <v>49.880654698999997</v>
      </c>
      <c r="P28" s="3">
        <v>445.46457282900002</v>
      </c>
      <c r="Q28" s="3">
        <v>526.45845930899998</v>
      </c>
      <c r="R28" s="3">
        <v>94.261720164799996</v>
      </c>
      <c r="S28" s="3">
        <f t="shared" si="5"/>
        <v>1116.0654070017999</v>
      </c>
      <c r="T28" s="3">
        <f t="shared" si="6"/>
        <v>42.455556999999999</v>
      </c>
      <c r="U28" s="3">
        <f t="shared" si="10"/>
        <v>559.30498034782374</v>
      </c>
      <c r="V28" s="3">
        <f t="shared" si="7"/>
        <v>538.59346705812004</v>
      </c>
      <c r="W28" s="3">
        <f t="shared" si="8"/>
        <v>94.495450200500002</v>
      </c>
      <c r="X28" s="3">
        <f t="shared" si="9"/>
        <v>1234.8494546064437</v>
      </c>
    </row>
    <row r="29" spans="2:32" x14ac:dyDescent="0.15">
      <c r="B29" s="6">
        <v>26</v>
      </c>
      <c r="C29" s="21">
        <v>13196</v>
      </c>
      <c r="D29" s="21">
        <v>13686</v>
      </c>
      <c r="E29" s="21">
        <f t="shared" si="0"/>
        <v>26882</v>
      </c>
      <c r="F29" s="16">
        <f t="shared" si="1"/>
        <v>26.882000000000001</v>
      </c>
      <c r="G29" s="21">
        <v>1110334</v>
      </c>
      <c r="H29" s="21">
        <v>1119088</v>
      </c>
      <c r="I29" s="21">
        <f t="shared" si="2"/>
        <v>2229422</v>
      </c>
      <c r="J29" s="22">
        <f t="shared" si="3"/>
        <v>2.229422</v>
      </c>
      <c r="K29" s="23">
        <f t="shared" si="11"/>
        <v>14152799.534710405</v>
      </c>
      <c r="L29" s="22">
        <f t="shared" si="4"/>
        <v>14.152799534710406</v>
      </c>
      <c r="M29" s="3">
        <v>264385.80105399998</v>
      </c>
      <c r="N29" s="3">
        <v>264385.800345</v>
      </c>
      <c r="O29" s="3">
        <v>17.205880459799999</v>
      </c>
      <c r="P29" s="3">
        <v>31.5404505795</v>
      </c>
      <c r="Q29" s="3">
        <v>20.530269766100002</v>
      </c>
      <c r="R29" s="3">
        <v>12.120693751099999</v>
      </c>
      <c r="S29" s="3">
        <f t="shared" si="5"/>
        <v>81.397294556500015</v>
      </c>
      <c r="T29" s="3">
        <f t="shared" si="6"/>
        <v>19.080532599999998</v>
      </c>
      <c r="U29" s="3">
        <f t="shared" si="10"/>
        <v>12.601364747439703</v>
      </c>
      <c r="V29" s="3">
        <f t="shared" si="7"/>
        <v>28.139829584340085</v>
      </c>
      <c r="W29" s="3">
        <f t="shared" si="8"/>
        <v>18.544958786999999</v>
      </c>
      <c r="X29" s="3">
        <f t="shared" si="9"/>
        <v>78.366685718779792</v>
      </c>
    </row>
    <row r="30" spans="2:32" x14ac:dyDescent="0.15">
      <c r="B30" s="6">
        <v>27</v>
      </c>
      <c r="C30" s="21">
        <v>14593</v>
      </c>
      <c r="D30" s="21">
        <v>15588</v>
      </c>
      <c r="E30" s="21">
        <f t="shared" si="0"/>
        <v>30181</v>
      </c>
      <c r="F30" s="16">
        <f t="shared" si="1"/>
        <v>30.181000000000001</v>
      </c>
      <c r="G30" s="21">
        <v>2692729</v>
      </c>
      <c r="H30" s="21">
        <v>2708000</v>
      </c>
      <c r="I30" s="21">
        <f t="shared" si="2"/>
        <v>5400729</v>
      </c>
      <c r="J30" s="22">
        <f t="shared" si="3"/>
        <v>5.4007290000000001</v>
      </c>
      <c r="K30" s="23">
        <f t="shared" si="11"/>
        <v>36360150.840141833</v>
      </c>
      <c r="L30" s="22">
        <f t="shared" si="4"/>
        <v>36.360150840141834</v>
      </c>
      <c r="M30" s="3">
        <v>389653.96632800001</v>
      </c>
      <c r="N30" s="3">
        <v>389653.96612</v>
      </c>
      <c r="O30" s="3">
        <v>20.472619937200001</v>
      </c>
      <c r="P30" s="3">
        <v>30.902407198599999</v>
      </c>
      <c r="Q30" s="3">
        <v>31.358882012199999</v>
      </c>
      <c r="R30" s="3">
        <v>16.901375307999999</v>
      </c>
      <c r="S30" s="3">
        <f t="shared" si="5"/>
        <v>99.635284455999994</v>
      </c>
      <c r="T30" s="3">
        <f t="shared" si="6"/>
        <v>19.6555483</v>
      </c>
      <c r="U30" s="3">
        <f t="shared" si="10"/>
        <v>28.389596004696799</v>
      </c>
      <c r="V30" s="3">
        <f t="shared" si="7"/>
        <v>44.160212816078314</v>
      </c>
      <c r="W30" s="3">
        <f t="shared" si="8"/>
        <v>21.2675258465</v>
      </c>
      <c r="X30" s="3">
        <f t="shared" si="9"/>
        <v>113.47288296727513</v>
      </c>
    </row>
    <row r="31" spans="2:32" x14ac:dyDescent="0.15">
      <c r="B31" s="6">
        <v>28</v>
      </c>
      <c r="C31" s="21">
        <v>63482</v>
      </c>
      <c r="D31" s="21">
        <v>64953</v>
      </c>
      <c r="E31" s="21">
        <f t="shared" si="0"/>
        <v>128435</v>
      </c>
      <c r="F31" s="16">
        <f t="shared" si="1"/>
        <v>128.435</v>
      </c>
      <c r="G31" s="21">
        <v>10159219</v>
      </c>
      <c r="H31" s="21">
        <v>9888861</v>
      </c>
      <c r="I31" s="21">
        <f t="shared" si="2"/>
        <v>20048080</v>
      </c>
      <c r="J31" s="22">
        <f t="shared" si="3"/>
        <v>20.048079999999999</v>
      </c>
      <c r="K31" s="23">
        <f t="shared" si="11"/>
        <v>146392539.39288887</v>
      </c>
      <c r="L31" s="22">
        <f t="shared" si="4"/>
        <v>146.39253939288886</v>
      </c>
      <c r="M31" s="3">
        <v>1528126.907905</v>
      </c>
      <c r="N31" s="3">
        <v>1528126.9095099999</v>
      </c>
      <c r="O31" s="3">
        <v>33.670349134200002</v>
      </c>
      <c r="P31" s="3">
        <v>91.563497111499998</v>
      </c>
      <c r="Q31" s="3">
        <v>127.35637440399999</v>
      </c>
      <c r="R31" s="3">
        <v>35.084320997299997</v>
      </c>
      <c r="S31" s="3">
        <f t="shared" si="5"/>
        <v>287.67454164699996</v>
      </c>
      <c r="T31" s="3">
        <f t="shared" si="6"/>
        <v>36.781220500000003</v>
      </c>
      <c r="U31" s="3">
        <f t="shared" si="10"/>
        <v>107.92625963022758</v>
      </c>
      <c r="V31" s="3">
        <f t="shared" si="7"/>
        <v>123.53757791803002</v>
      </c>
      <c r="W31" s="3">
        <f t="shared" si="8"/>
        <v>33.842276679999998</v>
      </c>
      <c r="X31" s="3">
        <f t="shared" si="9"/>
        <v>302.08733472825759</v>
      </c>
    </row>
    <row r="32" spans="2:32" x14ac:dyDescent="0.15">
      <c r="B32" s="6">
        <v>29</v>
      </c>
      <c r="C32" s="21">
        <v>76370</v>
      </c>
      <c r="D32" s="21">
        <v>76759</v>
      </c>
      <c r="E32" s="21">
        <f t="shared" si="0"/>
        <v>153129</v>
      </c>
      <c r="F32" s="16">
        <f t="shared" si="1"/>
        <v>153.12899999999999</v>
      </c>
      <c r="G32" s="21">
        <v>17209240</v>
      </c>
      <c r="H32" s="21">
        <v>17162206</v>
      </c>
      <c r="I32" s="21">
        <f t="shared" si="2"/>
        <v>34371446</v>
      </c>
      <c r="J32" s="22">
        <f t="shared" si="3"/>
        <v>34.371445999999999</v>
      </c>
      <c r="K32" s="23">
        <f t="shared" si="11"/>
        <v>259030015.83819082</v>
      </c>
      <c r="L32" s="22">
        <f t="shared" si="4"/>
        <v>259.03001583819082</v>
      </c>
      <c r="M32" s="3">
        <v>1546426.890723</v>
      </c>
      <c r="N32" s="3">
        <v>1546426.8753269999</v>
      </c>
      <c r="O32" s="3">
        <v>39.952415127199998</v>
      </c>
      <c r="P32" s="3">
        <v>163.293821705</v>
      </c>
      <c r="Q32" s="3">
        <v>220.25474268900001</v>
      </c>
      <c r="R32" s="3">
        <v>46.116040442399999</v>
      </c>
      <c r="S32" s="3">
        <f t="shared" si="5"/>
        <v>469.6170199636</v>
      </c>
      <c r="T32" s="3">
        <f t="shared" si="6"/>
        <v>41.085384700000006</v>
      </c>
      <c r="U32" s="3">
        <f t="shared" si="10"/>
        <v>191.60329260756001</v>
      </c>
      <c r="V32" s="3">
        <f t="shared" si="7"/>
        <v>204.79425342567086</v>
      </c>
      <c r="W32" s="3">
        <f t="shared" si="8"/>
        <v>46.138886391</v>
      </c>
      <c r="X32" s="3">
        <f t="shared" si="9"/>
        <v>483.62181712423092</v>
      </c>
    </row>
    <row r="33" spans="2:24" x14ac:dyDescent="0.15">
      <c r="B33" s="6">
        <v>30</v>
      </c>
      <c r="C33" s="21">
        <v>127629</v>
      </c>
      <c r="D33" s="21">
        <v>128733</v>
      </c>
      <c r="E33" s="21">
        <f t="shared" si="0"/>
        <v>256362</v>
      </c>
      <c r="F33" s="16">
        <f t="shared" si="1"/>
        <v>256.36200000000002</v>
      </c>
      <c r="G33" s="21">
        <v>33630264</v>
      </c>
      <c r="H33" s="21">
        <v>33563827</v>
      </c>
      <c r="I33" s="21">
        <f t="shared" si="2"/>
        <v>67194091</v>
      </c>
      <c r="J33" s="22">
        <f t="shared" si="3"/>
        <v>67.194091</v>
      </c>
      <c r="K33" s="23">
        <f t="shared" si="11"/>
        <v>525950397.09091932</v>
      </c>
      <c r="L33" s="22">
        <f t="shared" si="4"/>
        <v>525.9503970909193</v>
      </c>
      <c r="M33" s="3">
        <v>1572497.5061000001</v>
      </c>
      <c r="N33" s="3">
        <v>1572497.7904000001</v>
      </c>
      <c r="O33" s="3">
        <v>58.867598810799997</v>
      </c>
      <c r="P33" s="3">
        <v>330.22523886800002</v>
      </c>
      <c r="Q33" s="3">
        <v>378.09503223799999</v>
      </c>
      <c r="R33" s="3">
        <v>77.258931105299993</v>
      </c>
      <c r="S33" s="3">
        <f t="shared" si="5"/>
        <v>844.44680102210009</v>
      </c>
      <c r="T33" s="3">
        <f t="shared" si="6"/>
        <v>59.078896600000007</v>
      </c>
      <c r="U33" s="3">
        <f t="shared" si="10"/>
        <v>399.01330432303405</v>
      </c>
      <c r="V33" s="3">
        <f t="shared" si="7"/>
        <v>397.35061646138922</v>
      </c>
      <c r="W33" s="3">
        <f t="shared" si="8"/>
        <v>74.317127123500001</v>
      </c>
      <c r="X33" s="3">
        <f t="shared" si="9"/>
        <v>929.75994450792325</v>
      </c>
    </row>
    <row r="34" spans="2:24" x14ac:dyDescent="0.15">
      <c r="B34" s="6">
        <v>31</v>
      </c>
      <c r="C34" s="21">
        <v>80023</v>
      </c>
      <c r="D34" s="21">
        <v>80992</v>
      </c>
      <c r="E34" s="21">
        <f t="shared" si="0"/>
        <v>161015</v>
      </c>
      <c r="F34" s="16">
        <f t="shared" si="1"/>
        <v>161.01499999999999</v>
      </c>
      <c r="G34" s="21">
        <v>15638414</v>
      </c>
      <c r="H34" s="21">
        <v>15829202</v>
      </c>
      <c r="I34" s="21">
        <f t="shared" si="2"/>
        <v>31467616</v>
      </c>
      <c r="J34" s="22">
        <f t="shared" si="3"/>
        <v>31.467616</v>
      </c>
      <c r="K34" s="23">
        <f t="shared" si="11"/>
        <v>235939900.19481671</v>
      </c>
      <c r="L34" s="22">
        <f t="shared" si="4"/>
        <v>235.93990019481672</v>
      </c>
      <c r="M34" s="3">
        <v>3378811.696515</v>
      </c>
      <c r="N34" s="3">
        <v>3378811.6962199998</v>
      </c>
      <c r="O34" s="3">
        <v>41.8238664856</v>
      </c>
      <c r="P34" s="3">
        <v>134.70983306599999</v>
      </c>
      <c r="Q34" s="3">
        <v>218.721401826</v>
      </c>
      <c r="R34" s="3">
        <v>47.052323319099997</v>
      </c>
      <c r="S34" s="3">
        <f t="shared" si="5"/>
        <v>442.30742469669997</v>
      </c>
      <c r="T34" s="3">
        <f t="shared" si="6"/>
        <v>42.459914499999996</v>
      </c>
      <c r="U34" s="3">
        <f t="shared" si="10"/>
        <v>174.26383278297314</v>
      </c>
      <c r="V34" s="3">
        <f t="shared" si="7"/>
        <v>188.13704400054078</v>
      </c>
      <c r="W34" s="3">
        <f t="shared" si="8"/>
        <v>43.645948336000004</v>
      </c>
      <c r="X34" s="3">
        <f t="shared" si="9"/>
        <v>448.50673961951389</v>
      </c>
    </row>
    <row r="35" spans="2:24" x14ac:dyDescent="0.15">
      <c r="B35" s="6">
        <v>32</v>
      </c>
      <c r="C35" s="21">
        <v>25933</v>
      </c>
      <c r="D35" s="21">
        <v>26095</v>
      </c>
      <c r="E35" s="21">
        <f t="shared" si="0"/>
        <v>52028</v>
      </c>
      <c r="F35" s="16">
        <f t="shared" si="1"/>
        <v>52.027999999999999</v>
      </c>
      <c r="G35" s="21">
        <v>4467410</v>
      </c>
      <c r="H35" s="21">
        <v>4463311</v>
      </c>
      <c r="I35" s="21">
        <f t="shared" si="2"/>
        <v>8930721</v>
      </c>
      <c r="J35" s="22">
        <f t="shared" si="3"/>
        <v>8.9307210000000001</v>
      </c>
      <c r="K35" s="23">
        <f t="shared" si="11"/>
        <v>62076428.230738454</v>
      </c>
      <c r="L35" s="22">
        <f t="shared" si="4"/>
        <v>62.076428230738451</v>
      </c>
      <c r="M35" s="3">
        <v>626488.93729899998</v>
      </c>
      <c r="N35" s="3">
        <v>626488.93862499995</v>
      </c>
      <c r="O35" s="3">
        <v>23.416700360899998</v>
      </c>
      <c r="P35" s="3">
        <v>34.7557435668</v>
      </c>
      <c r="Q35" s="3">
        <v>51.219641731800003</v>
      </c>
      <c r="R35" s="3">
        <v>18.1218084387</v>
      </c>
      <c r="S35" s="3">
        <f t="shared" si="5"/>
        <v>127.5138940982</v>
      </c>
      <c r="T35" s="3">
        <f t="shared" si="6"/>
        <v>23.463480400000002</v>
      </c>
      <c r="U35" s="3">
        <f t="shared" si="10"/>
        <v>46.783402366963386</v>
      </c>
      <c r="V35" s="3">
        <f t="shared" si="7"/>
        <v>62.711935325654721</v>
      </c>
      <c r="W35" s="3">
        <f t="shared" si="8"/>
        <v>24.298023978500002</v>
      </c>
      <c r="X35" s="3">
        <f t="shared" si="9"/>
        <v>157.25684207111811</v>
      </c>
    </row>
    <row r="36" spans="2:24" x14ac:dyDescent="0.15">
      <c r="B36" s="6">
        <v>33</v>
      </c>
      <c r="C36" s="21">
        <v>86483</v>
      </c>
      <c r="D36" s="21">
        <v>86807</v>
      </c>
      <c r="E36" s="21">
        <f t="shared" ref="E36:E67" si="12">C36+D36</f>
        <v>173290</v>
      </c>
      <c r="F36" s="16">
        <f t="shared" ref="F36:F67" si="13">E36/1000</f>
        <v>173.29</v>
      </c>
      <c r="G36" s="21">
        <v>22771414</v>
      </c>
      <c r="H36" s="21">
        <v>22765117</v>
      </c>
      <c r="I36" s="21">
        <f t="shared" ref="I36:I67" si="14">G36+H36</f>
        <v>45536531</v>
      </c>
      <c r="J36" s="22">
        <f t="shared" ref="J36:J67" si="15">I36/1000000</f>
        <v>45.536530999999997</v>
      </c>
      <c r="K36" s="23">
        <f t="shared" si="11"/>
        <v>348735144.94116813</v>
      </c>
      <c r="L36" s="22">
        <f t="shared" ref="L36:L67" si="16">K36/1000000</f>
        <v>348.73514494116813</v>
      </c>
      <c r="M36" s="3">
        <v>1727761.8814930001</v>
      </c>
      <c r="N36" s="3">
        <v>1727761.878944</v>
      </c>
      <c r="O36" s="3">
        <v>43.350281948700001</v>
      </c>
      <c r="P36" s="3">
        <v>273.14928241600001</v>
      </c>
      <c r="Q36" s="3">
        <v>272.97041835599998</v>
      </c>
      <c r="R36" s="3">
        <v>54.621931610300003</v>
      </c>
      <c r="S36" s="3">
        <f t="shared" ref="S36:S67" si="17">O36+P36+Q36+R36</f>
        <v>644.091914331</v>
      </c>
      <c r="T36" s="3">
        <f t="shared" ref="T36:T67" si="18">E36*0.0001743+14.395</f>
        <v>44.599446999999998</v>
      </c>
      <c r="U36" s="3">
        <f t="shared" si="10"/>
        <v>259.87776450498359</v>
      </c>
      <c r="V36" s="3">
        <f t="shared" ref="V36:V67" si="19">K36*0.0000007214+17.93</f>
        <v>269.50753356055867</v>
      </c>
      <c r="W36" s="3">
        <f t="shared" ref="W36:W67" si="20">I36*0.0000008585 + 16.631</f>
        <v>55.724111863499999</v>
      </c>
      <c r="X36" s="3">
        <f t="shared" ref="X36:X67" si="21">T36+U36+V36+W36</f>
        <v>629.70885692904221</v>
      </c>
    </row>
    <row r="37" spans="2:24" x14ac:dyDescent="0.15">
      <c r="B37" s="6">
        <v>34</v>
      </c>
      <c r="C37" s="21">
        <v>57012</v>
      </c>
      <c r="D37" s="21">
        <v>57491</v>
      </c>
      <c r="E37" s="21">
        <f t="shared" si="12"/>
        <v>114503</v>
      </c>
      <c r="F37" s="16">
        <f t="shared" si="13"/>
        <v>114.503</v>
      </c>
      <c r="G37" s="21">
        <v>19677831</v>
      </c>
      <c r="H37" s="21">
        <v>19636437</v>
      </c>
      <c r="I37" s="21">
        <f t="shared" si="14"/>
        <v>39314268</v>
      </c>
      <c r="J37" s="22">
        <f t="shared" si="15"/>
        <v>39.314267999999998</v>
      </c>
      <c r="K37" s="23">
        <f t="shared" si="11"/>
        <v>298574181.66102749</v>
      </c>
      <c r="L37" s="22">
        <f t="shared" si="16"/>
        <v>298.57418166102747</v>
      </c>
      <c r="M37" s="3">
        <v>973441.12930399994</v>
      </c>
      <c r="N37" s="3">
        <v>973441.129831</v>
      </c>
      <c r="O37" s="3">
        <v>34.732320791299998</v>
      </c>
      <c r="P37" s="3">
        <v>172.076853468</v>
      </c>
      <c r="Q37" s="3">
        <v>210.782862658</v>
      </c>
      <c r="R37" s="3">
        <v>45.260321392800002</v>
      </c>
      <c r="S37" s="3">
        <f t="shared" si="17"/>
        <v>462.85235831009999</v>
      </c>
      <c r="T37" s="3">
        <f t="shared" si="18"/>
        <v>34.352872900000001</v>
      </c>
      <c r="U37" s="3">
        <f t="shared" si="10"/>
        <v>221.52179070125953</v>
      </c>
      <c r="V37" s="3">
        <f t="shared" si="19"/>
        <v>233.32141465026524</v>
      </c>
      <c r="W37" s="3">
        <f t="shared" si="20"/>
        <v>50.382299078000003</v>
      </c>
      <c r="X37" s="3">
        <f t="shared" si="21"/>
        <v>539.57837732952476</v>
      </c>
    </row>
    <row r="38" spans="2:24" x14ac:dyDescent="0.15">
      <c r="B38" s="6">
        <v>35</v>
      </c>
      <c r="C38" s="21">
        <v>57859</v>
      </c>
      <c r="D38" s="21">
        <v>58481</v>
      </c>
      <c r="E38" s="21">
        <f t="shared" si="12"/>
        <v>116340</v>
      </c>
      <c r="F38" s="16">
        <f t="shared" si="13"/>
        <v>116.34</v>
      </c>
      <c r="G38" s="21">
        <v>9031929</v>
      </c>
      <c r="H38" s="21">
        <v>8937693</v>
      </c>
      <c r="I38" s="21">
        <f t="shared" si="14"/>
        <v>17969622</v>
      </c>
      <c r="J38" s="22">
        <f t="shared" si="15"/>
        <v>17.969622000000001</v>
      </c>
      <c r="K38" s="23">
        <f t="shared" si="11"/>
        <v>130361322.56488755</v>
      </c>
      <c r="L38" s="22">
        <f t="shared" si="16"/>
        <v>130.36132256488756</v>
      </c>
      <c r="M38" s="3">
        <v>1374263.1047370001</v>
      </c>
      <c r="N38" s="3">
        <v>1374263.1037419999</v>
      </c>
      <c r="O38" s="3">
        <v>32.0786439898</v>
      </c>
      <c r="P38" s="3">
        <v>75.120444189799997</v>
      </c>
      <c r="Q38" s="3">
        <v>138.33272605799999</v>
      </c>
      <c r="R38" s="3">
        <v>33.928966020499999</v>
      </c>
      <c r="S38" s="3">
        <f t="shared" si="17"/>
        <v>279.46078025809999</v>
      </c>
      <c r="T38" s="3">
        <f t="shared" si="18"/>
        <v>34.673062000000002</v>
      </c>
      <c r="U38" s="3">
        <f t="shared" si="10"/>
        <v>96.202504957714567</v>
      </c>
      <c r="V38" s="3">
        <f t="shared" si="19"/>
        <v>111.97265809830989</v>
      </c>
      <c r="W38" s="3">
        <f t="shared" si="20"/>
        <v>32.057920487000004</v>
      </c>
      <c r="X38" s="3">
        <f t="shared" si="21"/>
        <v>274.90614554302448</v>
      </c>
    </row>
    <row r="39" spans="2:24" x14ac:dyDescent="0.15">
      <c r="B39" s="6">
        <v>36</v>
      </c>
      <c r="C39" s="21">
        <v>20777</v>
      </c>
      <c r="D39" s="21">
        <v>21154</v>
      </c>
      <c r="E39" s="21">
        <f t="shared" si="12"/>
        <v>41931</v>
      </c>
      <c r="F39" s="16">
        <f t="shared" si="13"/>
        <v>41.930999999999997</v>
      </c>
      <c r="G39" s="21">
        <v>13568857</v>
      </c>
      <c r="H39" s="21">
        <v>13556014</v>
      </c>
      <c r="I39" s="21">
        <f t="shared" si="14"/>
        <v>27124871</v>
      </c>
      <c r="J39" s="22">
        <f t="shared" si="15"/>
        <v>27.124870999999999</v>
      </c>
      <c r="K39" s="23">
        <f t="shared" si="11"/>
        <v>201629139.4549326</v>
      </c>
      <c r="L39" s="22">
        <f t="shared" si="16"/>
        <v>201.62913945493261</v>
      </c>
      <c r="M39" s="3">
        <v>946174.20750799996</v>
      </c>
      <c r="N39" s="3">
        <v>946174.20770999999</v>
      </c>
      <c r="O39" s="3">
        <v>22.616618266</v>
      </c>
      <c r="P39" s="3">
        <v>104.25306714600001</v>
      </c>
      <c r="Q39" s="3">
        <v>158.12871072499999</v>
      </c>
      <c r="R39" s="3">
        <v>29.8377535622</v>
      </c>
      <c r="S39" s="3">
        <f t="shared" si="17"/>
        <v>314.83614969920001</v>
      </c>
      <c r="T39" s="3">
        <f t="shared" si="18"/>
        <v>21.703573299999999</v>
      </c>
      <c r="U39" s="3">
        <f t="shared" si="10"/>
        <v>148.67551199992468</v>
      </c>
      <c r="V39" s="3">
        <f t="shared" si="19"/>
        <v>163.38526120278837</v>
      </c>
      <c r="W39" s="3">
        <f t="shared" si="20"/>
        <v>39.917701753499998</v>
      </c>
      <c r="X39" s="3">
        <f t="shared" si="21"/>
        <v>373.68204825621302</v>
      </c>
    </row>
    <row r="40" spans="2:24" x14ac:dyDescent="0.15">
      <c r="B40" s="6">
        <v>37</v>
      </c>
      <c r="C40" s="21">
        <v>66807</v>
      </c>
      <c r="D40" s="21">
        <v>66795</v>
      </c>
      <c r="E40" s="21">
        <f t="shared" si="12"/>
        <v>133602</v>
      </c>
      <c r="F40" s="16">
        <f t="shared" si="13"/>
        <v>133.602</v>
      </c>
      <c r="G40" s="21">
        <v>21865294</v>
      </c>
      <c r="H40" s="21">
        <v>21840501</v>
      </c>
      <c r="I40" s="21">
        <f t="shared" si="14"/>
        <v>43705795</v>
      </c>
      <c r="J40" s="22">
        <f t="shared" si="15"/>
        <v>43.705795000000002</v>
      </c>
      <c r="K40" s="23">
        <f t="shared" si="11"/>
        <v>333935832.28892052</v>
      </c>
      <c r="L40" s="22">
        <f t="shared" si="16"/>
        <v>333.93583228892049</v>
      </c>
      <c r="M40" s="3">
        <v>1638479.893535</v>
      </c>
      <c r="N40" s="3">
        <v>1638479.8947310001</v>
      </c>
      <c r="O40" s="3">
        <v>37.689238846800002</v>
      </c>
      <c r="P40" s="3">
        <v>228.13618352</v>
      </c>
      <c r="Q40" s="3">
        <v>304.48354475299999</v>
      </c>
      <c r="R40" s="3">
        <v>52.149991895799999</v>
      </c>
      <c r="S40" s="3">
        <f t="shared" si="17"/>
        <v>622.45895901559993</v>
      </c>
      <c r="T40" s="3">
        <f t="shared" si="18"/>
        <v>37.681828600000003</v>
      </c>
      <c r="U40" s="3">
        <f t="shared" si="10"/>
        <v>248.51425453667795</v>
      </c>
      <c r="V40" s="3">
        <f t="shared" si="19"/>
        <v>258.83130941322725</v>
      </c>
      <c r="W40" s="3">
        <f t="shared" si="20"/>
        <v>54.1524250075</v>
      </c>
      <c r="X40" s="3">
        <f t="shared" si="21"/>
        <v>599.17981755740527</v>
      </c>
    </row>
    <row r="41" spans="2:24" x14ac:dyDescent="0.15">
      <c r="B41" s="6">
        <v>38</v>
      </c>
      <c r="C41" s="21">
        <v>85937</v>
      </c>
      <c r="D41" s="21">
        <v>86492</v>
      </c>
      <c r="E41" s="21">
        <f t="shared" si="12"/>
        <v>172429</v>
      </c>
      <c r="F41" s="16">
        <f t="shared" si="13"/>
        <v>172.429</v>
      </c>
      <c r="G41" s="21">
        <v>42141391</v>
      </c>
      <c r="H41" s="21">
        <v>42130761</v>
      </c>
      <c r="I41" s="21">
        <f t="shared" si="14"/>
        <v>84272152</v>
      </c>
      <c r="J41" s="22">
        <f t="shared" si="15"/>
        <v>84.272152000000006</v>
      </c>
      <c r="K41" s="23">
        <f t="shared" si="11"/>
        <v>667914453.85968423</v>
      </c>
      <c r="L41" s="22">
        <f t="shared" si="16"/>
        <v>667.91445385968427</v>
      </c>
      <c r="M41" s="3">
        <v>2489892.126011</v>
      </c>
      <c r="N41" s="3">
        <v>2489892.1290520001</v>
      </c>
      <c r="O41" s="3">
        <v>48.156518523400003</v>
      </c>
      <c r="P41" s="3">
        <v>580.77053790000002</v>
      </c>
      <c r="Q41" s="3">
        <v>476.03758135599998</v>
      </c>
      <c r="R41" s="3">
        <v>83.7617760455</v>
      </c>
      <c r="S41" s="3">
        <f t="shared" si="17"/>
        <v>1188.7264138249</v>
      </c>
      <c r="T41" s="3">
        <f t="shared" si="18"/>
        <v>44.4493747</v>
      </c>
      <c r="U41" s="3">
        <f t="shared" si="10"/>
        <v>514.55044479720209</v>
      </c>
      <c r="V41" s="3">
        <f t="shared" si="19"/>
        <v>499.76348701437621</v>
      </c>
      <c r="W41" s="3">
        <f t="shared" si="20"/>
        <v>88.978642492000006</v>
      </c>
      <c r="X41" s="3">
        <f t="shared" si="21"/>
        <v>1147.7419490035784</v>
      </c>
    </row>
    <row r="42" spans="2:24" x14ac:dyDescent="0.15">
      <c r="B42" s="6">
        <v>39</v>
      </c>
      <c r="C42" s="21">
        <v>35275</v>
      </c>
      <c r="D42" s="21">
        <v>35732</v>
      </c>
      <c r="E42" s="21">
        <f t="shared" si="12"/>
        <v>71007</v>
      </c>
      <c r="F42" s="16">
        <f t="shared" si="13"/>
        <v>71.007000000000005</v>
      </c>
      <c r="G42" s="21">
        <v>21287204</v>
      </c>
      <c r="H42" s="21">
        <v>21293289</v>
      </c>
      <c r="I42" s="21">
        <f t="shared" si="14"/>
        <v>42580493</v>
      </c>
      <c r="J42" s="22">
        <f t="shared" si="15"/>
        <v>42.580492999999997</v>
      </c>
      <c r="K42" s="23">
        <f t="shared" si="11"/>
        <v>324855552.1862241</v>
      </c>
      <c r="L42" s="22">
        <f t="shared" si="16"/>
        <v>324.85555218622409</v>
      </c>
      <c r="M42" s="3">
        <v>1222531.1513100001</v>
      </c>
      <c r="N42" s="3">
        <v>1222531.38622</v>
      </c>
      <c r="O42" s="3">
        <v>29.070147495699999</v>
      </c>
      <c r="P42" s="3">
        <v>215.15378856300001</v>
      </c>
      <c r="Q42" s="3">
        <v>224.79515962299999</v>
      </c>
      <c r="R42" s="3">
        <v>46.081705723600003</v>
      </c>
      <c r="S42" s="3">
        <f t="shared" si="17"/>
        <v>515.10080140529999</v>
      </c>
      <c r="T42" s="3">
        <f t="shared" si="18"/>
        <v>26.7715201</v>
      </c>
      <c r="U42" s="3">
        <f t="shared" si="10"/>
        <v>241.5615637451082</v>
      </c>
      <c r="V42" s="3">
        <f t="shared" si="19"/>
        <v>252.28079534714206</v>
      </c>
      <c r="W42" s="3">
        <f t="shared" si="20"/>
        <v>53.186353240500004</v>
      </c>
      <c r="X42" s="3">
        <f t="shared" si="21"/>
        <v>573.80023243275025</v>
      </c>
    </row>
    <row r="43" spans="2:24" x14ac:dyDescent="0.15">
      <c r="B43" s="6">
        <v>40</v>
      </c>
      <c r="C43" s="21">
        <v>43277</v>
      </c>
      <c r="D43" s="21">
        <v>43393</v>
      </c>
      <c r="E43" s="21">
        <f t="shared" si="12"/>
        <v>86670</v>
      </c>
      <c r="F43" s="16">
        <f t="shared" si="13"/>
        <v>86.67</v>
      </c>
      <c r="G43" s="21">
        <v>31513911</v>
      </c>
      <c r="H43" s="21">
        <v>31504606</v>
      </c>
      <c r="I43" s="21">
        <f t="shared" si="14"/>
        <v>63018517</v>
      </c>
      <c r="J43" s="22">
        <f t="shared" si="15"/>
        <v>63.018517000000003</v>
      </c>
      <c r="K43" s="23">
        <f t="shared" si="11"/>
        <v>491510918.01716554</v>
      </c>
      <c r="L43" s="22">
        <f t="shared" si="16"/>
        <v>491.51091801716552</v>
      </c>
      <c r="M43" s="3">
        <v>1974717.9897749999</v>
      </c>
      <c r="N43" s="3">
        <v>1974717.99061</v>
      </c>
      <c r="O43" s="3">
        <v>33.790842183099997</v>
      </c>
      <c r="P43" s="3">
        <v>397.76468125500003</v>
      </c>
      <c r="Q43" s="3">
        <v>397.66209635000001</v>
      </c>
      <c r="R43" s="3">
        <v>54.794942243999998</v>
      </c>
      <c r="S43" s="3">
        <f t="shared" si="17"/>
        <v>884.01256203210005</v>
      </c>
      <c r="T43" s="3">
        <f t="shared" si="18"/>
        <v>29.501581000000002</v>
      </c>
      <c r="U43" s="3">
        <f t="shared" si="10"/>
        <v>371.53158091503269</v>
      </c>
      <c r="V43" s="3">
        <f t="shared" si="19"/>
        <v>372.5059762575832</v>
      </c>
      <c r="W43" s="3">
        <f t="shared" si="20"/>
        <v>70.732396844500002</v>
      </c>
      <c r="X43" s="3">
        <f t="shared" si="21"/>
        <v>844.27153501711587</v>
      </c>
    </row>
    <row r="44" spans="2:24" x14ac:dyDescent="0.15">
      <c r="B44" s="6">
        <v>41</v>
      </c>
      <c r="C44" s="21">
        <v>25855</v>
      </c>
      <c r="D44" s="21">
        <v>26251</v>
      </c>
      <c r="E44" s="21">
        <f t="shared" si="12"/>
        <v>52106</v>
      </c>
      <c r="F44" s="16">
        <f t="shared" si="13"/>
        <v>52.106000000000002</v>
      </c>
      <c r="G44" s="21">
        <v>1191941</v>
      </c>
      <c r="H44" s="21">
        <v>1169508</v>
      </c>
      <c r="I44" s="21">
        <f t="shared" si="14"/>
        <v>2361449</v>
      </c>
      <c r="J44" s="22">
        <f t="shared" si="15"/>
        <v>2.3614489999999999</v>
      </c>
      <c r="K44" s="23">
        <f t="shared" si="11"/>
        <v>15049936.162354035</v>
      </c>
      <c r="L44" s="22">
        <f t="shared" si="16"/>
        <v>15.049936162354035</v>
      </c>
      <c r="M44" s="3">
        <v>57453.208593000003</v>
      </c>
      <c r="N44" s="3">
        <v>57453.208515999999</v>
      </c>
      <c r="O44" s="3">
        <v>22.811890761800001</v>
      </c>
      <c r="P44" s="3">
        <v>21.002102107700001</v>
      </c>
      <c r="Q44" s="3">
        <v>22.5838224598</v>
      </c>
      <c r="R44" s="3">
        <v>14.8012974262</v>
      </c>
      <c r="S44" s="3">
        <f t="shared" si="17"/>
        <v>81.199112755499996</v>
      </c>
      <c r="T44" s="3">
        <f t="shared" si="18"/>
        <v>23.477075800000001</v>
      </c>
      <c r="U44" s="3">
        <f t="shared" si="10"/>
        <v>13.237459957151074</v>
      </c>
      <c r="V44" s="3">
        <f t="shared" si="19"/>
        <v>28.787023947522201</v>
      </c>
      <c r="W44" s="3">
        <f t="shared" si="20"/>
        <v>18.6583039665</v>
      </c>
      <c r="X44" s="3">
        <f t="shared" si="21"/>
        <v>84.159863671173269</v>
      </c>
    </row>
    <row r="45" spans="2:24" x14ac:dyDescent="0.15">
      <c r="B45" s="6">
        <v>42</v>
      </c>
      <c r="C45" s="21">
        <v>66557</v>
      </c>
      <c r="D45" s="21">
        <v>67102</v>
      </c>
      <c r="E45" s="21">
        <f t="shared" si="12"/>
        <v>133659</v>
      </c>
      <c r="F45" s="16">
        <f t="shared" si="13"/>
        <v>133.65899999999999</v>
      </c>
      <c r="G45" s="21">
        <v>3343282</v>
      </c>
      <c r="H45" s="21">
        <v>3272453</v>
      </c>
      <c r="I45" s="21">
        <f t="shared" si="14"/>
        <v>6615735</v>
      </c>
      <c r="J45" s="22">
        <f t="shared" si="15"/>
        <v>6.6157349999999999</v>
      </c>
      <c r="K45" s="23">
        <f t="shared" si="11"/>
        <v>45123137.261598982</v>
      </c>
      <c r="L45" s="22">
        <f t="shared" si="16"/>
        <v>45.123137261598984</v>
      </c>
      <c r="M45" s="3">
        <v>330882.84576</v>
      </c>
      <c r="N45" s="3">
        <v>330882.84572400001</v>
      </c>
      <c r="O45" s="3">
        <v>33.877456335600002</v>
      </c>
      <c r="P45" s="3">
        <v>34.655326597600002</v>
      </c>
      <c r="Q45" s="3">
        <v>54.402411879699997</v>
      </c>
      <c r="R45" s="3">
        <v>28.1617508261</v>
      </c>
      <c r="S45" s="3">
        <f t="shared" si="17"/>
        <v>151.09694563899998</v>
      </c>
      <c r="T45" s="3">
        <f t="shared" si="18"/>
        <v>37.691763699999996</v>
      </c>
      <c r="U45" s="3">
        <f t="shared" si="10"/>
        <v>34.644032938063141</v>
      </c>
      <c r="V45" s="3">
        <f t="shared" si="19"/>
        <v>50.481831220517506</v>
      </c>
      <c r="W45" s="3">
        <f t="shared" si="20"/>
        <v>22.310608497499999</v>
      </c>
      <c r="X45" s="3">
        <f t="shared" si="21"/>
        <v>145.12823635608063</v>
      </c>
    </row>
    <row r="46" spans="2:24" x14ac:dyDescent="0.15">
      <c r="B46" s="6">
        <v>43</v>
      </c>
      <c r="C46" s="21">
        <v>75129</v>
      </c>
      <c r="D46" s="21">
        <v>75454</v>
      </c>
      <c r="E46" s="21">
        <f t="shared" si="12"/>
        <v>150583</v>
      </c>
      <c r="F46" s="16">
        <f t="shared" si="13"/>
        <v>150.583</v>
      </c>
      <c r="G46" s="21">
        <v>3875441</v>
      </c>
      <c r="H46" s="21">
        <v>3847648</v>
      </c>
      <c r="I46" s="21">
        <f t="shared" si="14"/>
        <v>7723089</v>
      </c>
      <c r="J46" s="22">
        <f t="shared" si="15"/>
        <v>7.7230889999999999</v>
      </c>
      <c r="K46" s="23">
        <f t="shared" si="11"/>
        <v>53195023.212445445</v>
      </c>
      <c r="L46" s="22">
        <f t="shared" si="16"/>
        <v>53.195023212445449</v>
      </c>
      <c r="M46" s="3">
        <v>225194.176339</v>
      </c>
      <c r="N46" s="3">
        <v>225194.17621500001</v>
      </c>
      <c r="O46" s="3">
        <v>37.242299146999997</v>
      </c>
      <c r="P46" s="3">
        <v>36.1324620436</v>
      </c>
      <c r="Q46" s="3">
        <v>60.069067331200003</v>
      </c>
      <c r="R46" s="3">
        <v>29.789506020800001</v>
      </c>
      <c r="S46" s="3">
        <f t="shared" si="17"/>
        <v>163.23333454260001</v>
      </c>
      <c r="T46" s="3">
        <f t="shared" si="18"/>
        <v>40.641616900000002</v>
      </c>
      <c r="U46" s="3">
        <f t="shared" si="10"/>
        <v>40.417438341782997</v>
      </c>
      <c r="V46" s="3">
        <f t="shared" si="19"/>
        <v>56.304889745458141</v>
      </c>
      <c r="W46" s="3">
        <f t="shared" si="20"/>
        <v>23.261271906499999</v>
      </c>
      <c r="X46" s="3">
        <f t="shared" si="21"/>
        <v>160.62521689374114</v>
      </c>
    </row>
    <row r="47" spans="2:24" x14ac:dyDescent="0.15">
      <c r="B47" s="6">
        <v>44</v>
      </c>
      <c r="C47" s="21">
        <v>52928</v>
      </c>
      <c r="D47" s="21">
        <v>54553</v>
      </c>
      <c r="E47" s="21">
        <f t="shared" si="12"/>
        <v>107481</v>
      </c>
      <c r="F47" s="16">
        <f t="shared" si="13"/>
        <v>107.48099999999999</v>
      </c>
      <c r="G47" s="21">
        <v>4116152</v>
      </c>
      <c r="H47" s="21">
        <v>4021485</v>
      </c>
      <c r="I47" s="21">
        <f t="shared" si="14"/>
        <v>8137637</v>
      </c>
      <c r="J47" s="22">
        <f t="shared" si="15"/>
        <v>8.1376369999999998</v>
      </c>
      <c r="K47" s="23">
        <f t="shared" si="11"/>
        <v>56235126.761438802</v>
      </c>
      <c r="L47" s="22">
        <f t="shared" si="16"/>
        <v>56.235126761438799</v>
      </c>
      <c r="M47" s="3">
        <v>355148.70177300001</v>
      </c>
      <c r="N47" s="3">
        <v>355148.70157099998</v>
      </c>
      <c r="O47" s="3">
        <v>30.367602614199999</v>
      </c>
      <c r="P47" s="3">
        <v>36.496744585599998</v>
      </c>
      <c r="Q47" s="3">
        <v>60.806613696100001</v>
      </c>
      <c r="R47" s="3">
        <v>25.420661159000002</v>
      </c>
      <c r="S47" s="3">
        <f t="shared" si="17"/>
        <v>153.0916220549</v>
      </c>
      <c r="T47" s="3">
        <f t="shared" si="18"/>
        <v>33.128938300000002</v>
      </c>
      <c r="U47" s="3">
        <f t="shared" si="10"/>
        <v>42.59490859764913</v>
      </c>
      <c r="V47" s="3">
        <f t="shared" si="19"/>
        <v>58.498020445701954</v>
      </c>
      <c r="W47" s="3">
        <f t="shared" si="20"/>
        <v>23.617161364499999</v>
      </c>
      <c r="X47" s="3">
        <f t="shared" si="21"/>
        <v>157.8390287078511</v>
      </c>
    </row>
    <row r="48" spans="2:24" x14ac:dyDescent="0.15">
      <c r="B48" s="6">
        <v>45</v>
      </c>
      <c r="C48" s="21">
        <v>41153</v>
      </c>
      <c r="D48" s="21">
        <v>40821</v>
      </c>
      <c r="E48" s="21">
        <f t="shared" si="12"/>
        <v>81974</v>
      </c>
      <c r="F48" s="16">
        <f t="shared" si="13"/>
        <v>81.974000000000004</v>
      </c>
      <c r="G48" s="21">
        <v>1783000</v>
      </c>
      <c r="H48" s="21">
        <v>1750369</v>
      </c>
      <c r="I48" s="21">
        <f t="shared" si="14"/>
        <v>3533369</v>
      </c>
      <c r="J48" s="22">
        <f t="shared" si="15"/>
        <v>3.533369</v>
      </c>
      <c r="K48" s="23">
        <f t="shared" si="11"/>
        <v>23137167.999091856</v>
      </c>
      <c r="L48" s="22">
        <f t="shared" si="16"/>
        <v>23.137167999091858</v>
      </c>
      <c r="M48" s="3">
        <v>102994.936378</v>
      </c>
      <c r="N48" s="3">
        <v>102994.935979</v>
      </c>
      <c r="O48" s="3">
        <v>26.580068507899998</v>
      </c>
      <c r="P48" s="3">
        <v>25.277553702500001</v>
      </c>
      <c r="Q48" s="3">
        <v>30.143490136600001</v>
      </c>
      <c r="R48" s="3">
        <v>19.899689233299998</v>
      </c>
      <c r="S48" s="3">
        <f t="shared" si="17"/>
        <v>101.9008015803</v>
      </c>
      <c r="T48" s="3">
        <f t="shared" si="18"/>
        <v>28.683068200000001</v>
      </c>
      <c r="U48" s="3">
        <f t="shared" si="10"/>
        <v>18.978075043430124</v>
      </c>
      <c r="V48" s="3">
        <f t="shared" si="19"/>
        <v>34.621152994544865</v>
      </c>
      <c r="W48" s="3">
        <f t="shared" si="20"/>
        <v>19.664397286500002</v>
      </c>
      <c r="X48" s="3">
        <f t="shared" si="21"/>
        <v>101.94669352447499</v>
      </c>
    </row>
    <row r="49" spans="2:24" x14ac:dyDescent="0.15">
      <c r="B49" s="6">
        <v>46</v>
      </c>
      <c r="C49" s="21">
        <v>162460</v>
      </c>
      <c r="D49" s="21">
        <v>157814</v>
      </c>
      <c r="E49" s="21">
        <f t="shared" si="12"/>
        <v>320274</v>
      </c>
      <c r="F49" s="16">
        <f t="shared" si="13"/>
        <v>320.274</v>
      </c>
      <c r="G49" s="21">
        <v>11034486</v>
      </c>
      <c r="H49" s="21">
        <v>10745911</v>
      </c>
      <c r="I49" s="21">
        <f t="shared" si="14"/>
        <v>21780397</v>
      </c>
      <c r="J49" s="22">
        <f t="shared" si="15"/>
        <v>21.780397000000001</v>
      </c>
      <c r="K49" s="23">
        <f t="shared" si="11"/>
        <v>159825986.15209952</v>
      </c>
      <c r="L49" s="22">
        <f t="shared" si="16"/>
        <v>159.82598615209952</v>
      </c>
      <c r="M49" s="3">
        <v>921165.97291999997</v>
      </c>
      <c r="N49" s="3">
        <v>921165.95718000003</v>
      </c>
      <c r="O49" s="3">
        <v>61.460158841499997</v>
      </c>
      <c r="P49" s="3">
        <v>116.494115854</v>
      </c>
      <c r="Q49" s="3">
        <v>166.85730565099999</v>
      </c>
      <c r="R49" s="3">
        <v>63.431406630399998</v>
      </c>
      <c r="S49" s="3">
        <f t="shared" si="17"/>
        <v>408.2429869769</v>
      </c>
      <c r="T49" s="3">
        <f t="shared" si="18"/>
        <v>70.218758199999996</v>
      </c>
      <c r="U49" s="3">
        <f t="shared" si="10"/>
        <v>117.78586774429731</v>
      </c>
      <c r="V49" s="3">
        <f t="shared" si="19"/>
        <v>133.22846641012458</v>
      </c>
      <c r="W49" s="3">
        <f t="shared" si="20"/>
        <v>35.3294708245</v>
      </c>
      <c r="X49" s="3">
        <f t="shared" si="21"/>
        <v>356.56256317892183</v>
      </c>
    </row>
    <row r="50" spans="2:24" x14ac:dyDescent="0.15">
      <c r="B50" s="6">
        <v>47</v>
      </c>
      <c r="C50" s="21">
        <v>122801</v>
      </c>
      <c r="D50" s="21">
        <v>123201</v>
      </c>
      <c r="E50" s="21">
        <f t="shared" si="12"/>
        <v>246002</v>
      </c>
      <c r="F50" s="16">
        <f t="shared" si="13"/>
        <v>246.00200000000001</v>
      </c>
      <c r="G50" s="21">
        <v>11706574</v>
      </c>
      <c r="H50" s="21">
        <v>11672928</v>
      </c>
      <c r="I50" s="21">
        <f t="shared" si="14"/>
        <v>23379502</v>
      </c>
      <c r="J50" s="22">
        <f t="shared" si="15"/>
        <v>23.379501999999999</v>
      </c>
      <c r="K50" s="23">
        <f t="shared" si="11"/>
        <v>172279698.60867473</v>
      </c>
      <c r="L50" s="22">
        <f t="shared" si="16"/>
        <v>172.27969860867472</v>
      </c>
      <c r="M50" s="3">
        <v>2896739.2824949999</v>
      </c>
      <c r="N50" s="3">
        <v>2896739.2808989999</v>
      </c>
      <c r="O50" s="3">
        <v>53.365668733600003</v>
      </c>
      <c r="P50" s="3">
        <v>103.259121568</v>
      </c>
      <c r="Q50" s="3">
        <v>165.43072582299999</v>
      </c>
      <c r="R50" s="3">
        <v>50.490814798599999</v>
      </c>
      <c r="S50" s="3">
        <f t="shared" si="17"/>
        <v>372.5463309232</v>
      </c>
      <c r="T50" s="3">
        <f t="shared" si="18"/>
        <v>57.273148599999999</v>
      </c>
      <c r="U50" s="3">
        <f t="shared" si="10"/>
        <v>126.95540560691046</v>
      </c>
      <c r="V50" s="3">
        <f t="shared" si="19"/>
        <v>142.21257457629795</v>
      </c>
      <c r="W50" s="3">
        <f t="shared" si="20"/>
        <v>36.702302466999996</v>
      </c>
      <c r="X50" s="3">
        <f t="shared" si="21"/>
        <v>363.14343125020844</v>
      </c>
    </row>
    <row r="51" spans="2:24" x14ac:dyDescent="0.15">
      <c r="B51" s="6">
        <v>48</v>
      </c>
      <c r="C51" s="21">
        <v>74422</v>
      </c>
      <c r="D51" s="21">
        <v>74454</v>
      </c>
      <c r="E51" s="21">
        <f t="shared" si="12"/>
        <v>148876</v>
      </c>
      <c r="F51" s="16">
        <f t="shared" si="13"/>
        <v>148.876</v>
      </c>
      <c r="G51" s="21">
        <v>7738799</v>
      </c>
      <c r="H51" s="21">
        <v>7629904</v>
      </c>
      <c r="I51" s="21">
        <f t="shared" si="14"/>
        <v>15368703</v>
      </c>
      <c r="J51" s="22">
        <f t="shared" si="15"/>
        <v>15.368703</v>
      </c>
      <c r="K51" s="23">
        <f t="shared" si="11"/>
        <v>110449292.97128882</v>
      </c>
      <c r="L51" s="22">
        <f t="shared" si="16"/>
        <v>110.44929297128881</v>
      </c>
      <c r="M51" s="3">
        <v>1129769.60509</v>
      </c>
      <c r="N51" s="3">
        <v>1129769.598641</v>
      </c>
      <c r="O51" s="3">
        <v>42.805741840700001</v>
      </c>
      <c r="P51" s="3">
        <v>72.754065976600003</v>
      </c>
      <c r="Q51" s="3">
        <v>111.724968534</v>
      </c>
      <c r="R51" s="3">
        <v>36.921021603900002</v>
      </c>
      <c r="S51" s="3">
        <f t="shared" si="17"/>
        <v>264.20579795520001</v>
      </c>
      <c r="T51" s="3">
        <f t="shared" si="18"/>
        <v>40.344086799999999</v>
      </c>
      <c r="U51" s="3">
        <f t="shared" si="10"/>
        <v>81.705094723525619</v>
      </c>
      <c r="V51" s="3">
        <f t="shared" si="19"/>
        <v>97.608119949487758</v>
      </c>
      <c r="W51" s="3">
        <f t="shared" si="20"/>
        <v>29.825031525500002</v>
      </c>
      <c r="X51" s="3">
        <f t="shared" si="21"/>
        <v>249.48233299851339</v>
      </c>
    </row>
    <row r="52" spans="2:24" x14ac:dyDescent="0.15">
      <c r="B52" s="6">
        <v>49</v>
      </c>
      <c r="C52" s="21">
        <v>51485</v>
      </c>
      <c r="D52" s="21">
        <v>51794</v>
      </c>
      <c r="E52" s="21">
        <f t="shared" si="12"/>
        <v>103279</v>
      </c>
      <c r="F52" s="16">
        <f t="shared" si="13"/>
        <v>103.279</v>
      </c>
      <c r="G52" s="21">
        <v>3798612</v>
      </c>
      <c r="H52" s="21">
        <v>3640971</v>
      </c>
      <c r="I52" s="21">
        <f t="shared" si="14"/>
        <v>7439583</v>
      </c>
      <c r="J52" s="22">
        <f t="shared" si="15"/>
        <v>7.4395829999999998</v>
      </c>
      <c r="K52" s="23">
        <f t="shared" si="11"/>
        <v>51121456.098823555</v>
      </c>
      <c r="L52" s="22">
        <f t="shared" si="16"/>
        <v>51.121456098823558</v>
      </c>
      <c r="M52" s="3">
        <v>325654.260251</v>
      </c>
      <c r="N52" s="3">
        <v>325654.26022400003</v>
      </c>
      <c r="O52" s="3">
        <v>30.445015181399999</v>
      </c>
      <c r="P52" s="3">
        <v>31.9382468919</v>
      </c>
      <c r="Q52" s="3">
        <v>61.886423280499997</v>
      </c>
      <c r="R52" s="3">
        <v>24.436656194600001</v>
      </c>
      <c r="S52" s="3">
        <f t="shared" si="17"/>
        <v>148.70634154839999</v>
      </c>
      <c r="T52" s="3">
        <f t="shared" si="18"/>
        <v>32.396529700000002</v>
      </c>
      <c r="U52" s="3">
        <f t="shared" si="10"/>
        <v>38.933202882838714</v>
      </c>
      <c r="V52" s="3">
        <f t="shared" si="19"/>
        <v>54.809018429691314</v>
      </c>
      <c r="W52" s="3">
        <f t="shared" si="20"/>
        <v>23.017882005499999</v>
      </c>
      <c r="X52" s="3">
        <f t="shared" si="21"/>
        <v>149.15663301803005</v>
      </c>
    </row>
    <row r="53" spans="2:24" x14ac:dyDescent="0.15">
      <c r="B53" s="6">
        <v>50</v>
      </c>
      <c r="C53" s="21">
        <v>100837</v>
      </c>
      <c r="D53" s="21">
        <v>100245</v>
      </c>
      <c r="E53" s="21">
        <f t="shared" si="12"/>
        <v>201082</v>
      </c>
      <c r="F53" s="16">
        <f t="shared" si="13"/>
        <v>201.08199999999999</v>
      </c>
      <c r="G53" s="21">
        <v>6690284</v>
      </c>
      <c r="H53" s="21">
        <v>6470307</v>
      </c>
      <c r="I53" s="21">
        <f t="shared" si="14"/>
        <v>13160591</v>
      </c>
      <c r="J53" s="22">
        <f t="shared" si="15"/>
        <v>13.160591</v>
      </c>
      <c r="K53" s="23">
        <f t="shared" si="11"/>
        <v>93693871.656930253</v>
      </c>
      <c r="L53" s="22">
        <f t="shared" si="16"/>
        <v>93.693871656930256</v>
      </c>
      <c r="M53" s="3">
        <v>684307.19947200001</v>
      </c>
      <c r="N53" s="3">
        <v>684307.199608</v>
      </c>
      <c r="O53" s="3">
        <v>45.527513181700002</v>
      </c>
      <c r="P53" s="3">
        <v>65.953917468599997</v>
      </c>
      <c r="Q53" s="3">
        <v>93.926118447099995</v>
      </c>
      <c r="R53" s="3">
        <v>44.154699915000002</v>
      </c>
      <c r="S53" s="3">
        <f t="shared" si="17"/>
        <v>249.5622490124</v>
      </c>
      <c r="T53" s="3">
        <f t="shared" si="18"/>
        <v>49.443592600000002</v>
      </c>
      <c r="U53" s="3">
        <f t="shared" si="10"/>
        <v>69.561219681201408</v>
      </c>
      <c r="V53" s="3">
        <f t="shared" si="19"/>
        <v>85.520759013309487</v>
      </c>
      <c r="W53" s="3">
        <f t="shared" si="20"/>
        <v>27.9293673735</v>
      </c>
      <c r="X53" s="3">
        <f t="shared" si="21"/>
        <v>232.45493866801087</v>
      </c>
    </row>
    <row r="54" spans="2:24" x14ac:dyDescent="0.15">
      <c r="B54" s="6">
        <v>51</v>
      </c>
      <c r="C54" s="21">
        <v>150083</v>
      </c>
      <c r="D54" s="21">
        <v>150766</v>
      </c>
      <c r="E54" s="21">
        <f t="shared" si="12"/>
        <v>300849</v>
      </c>
      <c r="F54" s="16">
        <f t="shared" si="13"/>
        <v>300.84899999999999</v>
      </c>
      <c r="G54" s="21">
        <v>14610148</v>
      </c>
      <c r="H54" s="21">
        <v>14502754</v>
      </c>
      <c r="I54" s="21">
        <f t="shared" si="14"/>
        <v>29112902</v>
      </c>
      <c r="J54" s="22">
        <f t="shared" si="15"/>
        <v>29.112901999999998</v>
      </c>
      <c r="K54" s="23">
        <f t="shared" si="11"/>
        <v>217301189.63620967</v>
      </c>
      <c r="L54" s="22">
        <f t="shared" si="16"/>
        <v>217.30118963620967</v>
      </c>
      <c r="M54" s="3">
        <v>1925224.5309520001</v>
      </c>
      <c r="N54" s="3">
        <v>1925224.530542</v>
      </c>
      <c r="O54" s="3">
        <v>66.254605181200006</v>
      </c>
      <c r="P54" s="3">
        <v>147.59955535399999</v>
      </c>
      <c r="Q54" s="3">
        <v>197.351702663</v>
      </c>
      <c r="R54" s="3">
        <v>62.164033741399997</v>
      </c>
      <c r="S54" s="3">
        <f t="shared" si="17"/>
        <v>473.36989693959993</v>
      </c>
      <c r="T54" s="3">
        <f t="shared" si="18"/>
        <v>66.832980700000007</v>
      </c>
      <c r="U54" s="3">
        <f t="shared" si="10"/>
        <v>160.33714299057661</v>
      </c>
      <c r="V54" s="3">
        <f t="shared" si="19"/>
        <v>174.69107820356166</v>
      </c>
      <c r="W54" s="3">
        <f t="shared" si="20"/>
        <v>41.624426366999998</v>
      </c>
      <c r="X54" s="3">
        <f t="shared" si="21"/>
        <v>443.48562826113829</v>
      </c>
    </row>
    <row r="55" spans="2:24" x14ac:dyDescent="0.15">
      <c r="B55" s="6">
        <v>52</v>
      </c>
      <c r="C55" s="21">
        <v>23914</v>
      </c>
      <c r="D55" s="21">
        <v>24239</v>
      </c>
      <c r="E55" s="21">
        <f t="shared" si="12"/>
        <v>48153</v>
      </c>
      <c r="F55" s="16">
        <f t="shared" si="13"/>
        <v>48.152999999999999</v>
      </c>
      <c r="G55" s="21">
        <v>7480910</v>
      </c>
      <c r="H55" s="21">
        <v>7460744</v>
      </c>
      <c r="I55" s="21">
        <f t="shared" si="14"/>
        <v>14941654</v>
      </c>
      <c r="J55" s="22">
        <f t="shared" si="15"/>
        <v>14.941654</v>
      </c>
      <c r="K55" s="23">
        <f t="shared" si="11"/>
        <v>107197382.66506436</v>
      </c>
      <c r="L55" s="22">
        <f t="shared" si="16"/>
        <v>107.19738266506437</v>
      </c>
      <c r="M55" s="3">
        <v>2502304.6246400001</v>
      </c>
      <c r="N55" s="3">
        <v>2502304.5938400002</v>
      </c>
      <c r="O55" s="3">
        <v>28.604259569500002</v>
      </c>
      <c r="P55" s="3">
        <v>68.229633545699997</v>
      </c>
      <c r="Q55" s="3">
        <v>82.939692182399995</v>
      </c>
      <c r="R55" s="3">
        <v>25.089984253899999</v>
      </c>
      <c r="S55" s="3">
        <f t="shared" si="17"/>
        <v>204.86356955150001</v>
      </c>
      <c r="T55" s="3">
        <f t="shared" si="18"/>
        <v>22.788067900000001</v>
      </c>
      <c r="U55" s="3">
        <f t="shared" si="10"/>
        <v>79.344246211123092</v>
      </c>
      <c r="V55" s="3">
        <f t="shared" si="19"/>
        <v>95.262191854577424</v>
      </c>
      <c r="W55" s="3">
        <f t="shared" si="20"/>
        <v>29.458409959000001</v>
      </c>
      <c r="X55" s="3">
        <f t="shared" si="21"/>
        <v>226.85291592470051</v>
      </c>
    </row>
    <row r="56" spans="2:24" x14ac:dyDescent="0.15">
      <c r="B56" s="6">
        <v>53</v>
      </c>
      <c r="C56" s="21">
        <v>27039</v>
      </c>
      <c r="D56" s="21">
        <v>27356</v>
      </c>
      <c r="E56" s="21">
        <f t="shared" si="12"/>
        <v>54395</v>
      </c>
      <c r="F56" s="16">
        <f t="shared" si="13"/>
        <v>54.395000000000003</v>
      </c>
      <c r="G56" s="21">
        <v>1303368</v>
      </c>
      <c r="H56" s="21">
        <v>1307897</v>
      </c>
      <c r="I56" s="21">
        <f t="shared" si="14"/>
        <v>2611265</v>
      </c>
      <c r="J56" s="22">
        <f t="shared" si="15"/>
        <v>2.6112649999999999</v>
      </c>
      <c r="K56" s="23">
        <f t="shared" si="11"/>
        <v>16756098.290028602</v>
      </c>
      <c r="L56" s="22">
        <f t="shared" si="16"/>
        <v>16.756098290028604</v>
      </c>
      <c r="M56" s="3">
        <v>47330.166001999998</v>
      </c>
      <c r="N56" s="3">
        <v>47330.165734000002</v>
      </c>
      <c r="O56" s="3">
        <v>24.6981929188</v>
      </c>
      <c r="P56" s="3">
        <v>22.3486573134</v>
      </c>
      <c r="Q56" s="3">
        <v>25.4348375862</v>
      </c>
      <c r="R56" s="3">
        <v>15.4909289005</v>
      </c>
      <c r="S56" s="3">
        <f t="shared" si="17"/>
        <v>87.972616718899999</v>
      </c>
      <c r="T56" s="3">
        <f t="shared" si="18"/>
        <v>23.8760485</v>
      </c>
      <c r="U56" s="3">
        <f t="shared" si="10"/>
        <v>14.447576846767664</v>
      </c>
      <c r="V56" s="3">
        <f t="shared" si="19"/>
        <v>30.017849306426633</v>
      </c>
      <c r="W56" s="3">
        <f t="shared" si="20"/>
        <v>18.872771002500002</v>
      </c>
      <c r="X56" s="3">
        <f t="shared" si="21"/>
        <v>87.214245655694299</v>
      </c>
    </row>
    <row r="57" spans="2:24" x14ac:dyDescent="0.15">
      <c r="B57" s="6">
        <v>54</v>
      </c>
      <c r="C57" s="21">
        <v>71241</v>
      </c>
      <c r="D57" s="21">
        <v>72054</v>
      </c>
      <c r="E57" s="21">
        <f t="shared" si="12"/>
        <v>143295</v>
      </c>
      <c r="F57" s="16">
        <f t="shared" si="13"/>
        <v>143.29499999999999</v>
      </c>
      <c r="G57" s="21">
        <v>13379535</v>
      </c>
      <c r="H57" s="21">
        <v>13427235</v>
      </c>
      <c r="I57" s="21">
        <f t="shared" si="14"/>
        <v>26806770</v>
      </c>
      <c r="J57" s="22">
        <f t="shared" si="15"/>
        <v>26.80677</v>
      </c>
      <c r="K57" s="23">
        <f t="shared" si="11"/>
        <v>199127241.49749982</v>
      </c>
      <c r="L57" s="22">
        <f t="shared" si="16"/>
        <v>199.12724149749982</v>
      </c>
      <c r="M57" s="3">
        <v>4088824.2577169999</v>
      </c>
      <c r="N57" s="3">
        <v>4088824.2610599999</v>
      </c>
      <c r="O57" s="3">
        <v>39.360158197899999</v>
      </c>
      <c r="P57" s="3">
        <v>218.00711205799999</v>
      </c>
      <c r="Q57" s="3">
        <v>186.362051119</v>
      </c>
      <c r="R57" s="3">
        <v>43.0143306111</v>
      </c>
      <c r="S57" s="3">
        <f t="shared" si="17"/>
        <v>486.74365198599997</v>
      </c>
      <c r="T57" s="3">
        <f t="shared" si="18"/>
        <v>39.371318500000001</v>
      </c>
      <c r="U57" s="3">
        <f t="shared" si="10"/>
        <v>146.81793264141021</v>
      </c>
      <c r="V57" s="3">
        <f t="shared" si="19"/>
        <v>161.58039201629637</v>
      </c>
      <c r="W57" s="3">
        <f t="shared" si="20"/>
        <v>39.644612045000002</v>
      </c>
      <c r="X57" s="3">
        <f t="shared" si="21"/>
        <v>387.41425520270661</v>
      </c>
    </row>
    <row r="58" spans="2:24" x14ac:dyDescent="0.15">
      <c r="B58" s="6">
        <v>55</v>
      </c>
      <c r="C58" s="21">
        <v>84367</v>
      </c>
      <c r="D58" s="21">
        <v>84856</v>
      </c>
      <c r="E58" s="21">
        <f t="shared" si="12"/>
        <v>169223</v>
      </c>
      <c r="F58" s="16">
        <f t="shared" si="13"/>
        <v>169.22300000000001</v>
      </c>
      <c r="G58" s="21">
        <v>6901688</v>
      </c>
      <c r="H58" s="21">
        <v>6867729</v>
      </c>
      <c r="I58" s="21">
        <f t="shared" si="14"/>
        <v>13769417</v>
      </c>
      <c r="J58" s="22">
        <f t="shared" si="15"/>
        <v>13.769417000000001</v>
      </c>
      <c r="K58" s="23">
        <f t="shared" si="11"/>
        <v>98298705.170527712</v>
      </c>
      <c r="L58" s="22">
        <f t="shared" si="16"/>
        <v>98.298705170527711</v>
      </c>
      <c r="M58" s="3">
        <v>2638030.9734530002</v>
      </c>
      <c r="N58" s="3">
        <v>2638030.9753749999</v>
      </c>
      <c r="O58" s="3">
        <v>44.095298183300002</v>
      </c>
      <c r="P58" s="3">
        <v>71.109712761699996</v>
      </c>
      <c r="Q58" s="3">
        <v>102.469378566</v>
      </c>
      <c r="R58" s="3">
        <v>37.474466339700001</v>
      </c>
      <c r="S58" s="3">
        <f t="shared" si="17"/>
        <v>255.14885585070002</v>
      </c>
      <c r="T58" s="3">
        <f t="shared" si="18"/>
        <v>43.890568900000005</v>
      </c>
      <c r="U58" s="3">
        <f t="shared" si="10"/>
        <v>72.893642521898997</v>
      </c>
      <c r="V58" s="3">
        <f t="shared" si="19"/>
        <v>88.842685910018702</v>
      </c>
      <c r="W58" s="3">
        <f t="shared" si="20"/>
        <v>28.452044494500001</v>
      </c>
      <c r="X58" s="3">
        <f t="shared" si="21"/>
        <v>234.07894182641769</v>
      </c>
    </row>
    <row r="59" spans="2:24" x14ac:dyDescent="0.15">
      <c r="B59" s="6">
        <v>56</v>
      </c>
      <c r="C59" s="21">
        <v>75720</v>
      </c>
      <c r="D59" s="21">
        <v>75888</v>
      </c>
      <c r="E59" s="21">
        <f t="shared" si="12"/>
        <v>151608</v>
      </c>
      <c r="F59" s="16">
        <f t="shared" si="13"/>
        <v>151.608</v>
      </c>
      <c r="G59" s="21">
        <v>11652279</v>
      </c>
      <c r="H59" s="21">
        <v>11637968</v>
      </c>
      <c r="I59" s="21">
        <f t="shared" si="14"/>
        <v>23290247</v>
      </c>
      <c r="J59" s="22">
        <f t="shared" si="15"/>
        <v>23.290247000000001</v>
      </c>
      <c r="K59" s="23">
        <f t="shared" si="11"/>
        <v>171583304.35014224</v>
      </c>
      <c r="L59" s="22">
        <f t="shared" si="16"/>
        <v>171.58330435014224</v>
      </c>
      <c r="M59" s="3">
        <v>3999911.1192629999</v>
      </c>
      <c r="N59" s="3">
        <v>3999911.119134</v>
      </c>
      <c r="O59" s="3">
        <v>40.474000277400002</v>
      </c>
      <c r="P59" s="3">
        <v>111.845271121</v>
      </c>
      <c r="Q59" s="3">
        <v>158.593506784</v>
      </c>
      <c r="R59" s="3">
        <v>44.478024270299997</v>
      </c>
      <c r="S59" s="3">
        <f t="shared" si="17"/>
        <v>355.39080245269997</v>
      </c>
      <c r="T59" s="3">
        <f t="shared" si="18"/>
        <v>40.820274400000002</v>
      </c>
      <c r="U59" s="3">
        <f t="shared" si="10"/>
        <v>126.44192092279471</v>
      </c>
      <c r="V59" s="3">
        <f t="shared" si="19"/>
        <v>141.71019575819261</v>
      </c>
      <c r="W59" s="3">
        <f t="shared" si="20"/>
        <v>36.625677049499998</v>
      </c>
      <c r="X59" s="3">
        <f t="shared" si="21"/>
        <v>345.59806813048732</v>
      </c>
    </row>
    <row r="60" spans="2:24" x14ac:dyDescent="0.15">
      <c r="B60" s="6">
        <v>57</v>
      </c>
      <c r="C60" s="21">
        <v>52011</v>
      </c>
      <c r="D60" s="21">
        <v>51787</v>
      </c>
      <c r="E60" s="21">
        <f t="shared" si="12"/>
        <v>103798</v>
      </c>
      <c r="F60" s="16">
        <f t="shared" si="13"/>
        <v>103.798</v>
      </c>
      <c r="G60" s="21">
        <v>3980583</v>
      </c>
      <c r="H60" s="21">
        <v>3942939</v>
      </c>
      <c r="I60" s="21">
        <f t="shared" si="14"/>
        <v>7923522</v>
      </c>
      <c r="J60" s="22">
        <f t="shared" si="15"/>
        <v>7.9235220000000002</v>
      </c>
      <c r="K60" s="23">
        <f t="shared" si="11"/>
        <v>54663730.673494145</v>
      </c>
      <c r="L60" s="22">
        <f t="shared" si="16"/>
        <v>54.663730673494143</v>
      </c>
      <c r="M60" s="3">
        <v>1450721.714527</v>
      </c>
      <c r="N60" s="3">
        <v>1450721.7392289999</v>
      </c>
      <c r="O60" s="3">
        <v>35.458882655899998</v>
      </c>
      <c r="P60" s="3">
        <v>43.035385918899998</v>
      </c>
      <c r="Q60" s="3">
        <v>78.182120644899996</v>
      </c>
      <c r="R60" s="3">
        <v>26.192215735600001</v>
      </c>
      <c r="S60" s="3">
        <f t="shared" si="17"/>
        <v>182.86860495530001</v>
      </c>
      <c r="T60" s="3">
        <f t="shared" si="18"/>
        <v>32.486991400000001</v>
      </c>
      <c r="U60" s="3">
        <f t="shared" si="10"/>
        <v>41.46919045835925</v>
      </c>
      <c r="V60" s="3">
        <f t="shared" si="19"/>
        <v>57.364415307858678</v>
      </c>
      <c r="W60" s="3">
        <f t="shared" si="20"/>
        <v>23.433343637</v>
      </c>
      <c r="X60" s="3">
        <f t="shared" si="21"/>
        <v>154.75394080321794</v>
      </c>
    </row>
    <row r="61" spans="2:24" x14ac:dyDescent="0.15">
      <c r="B61" s="6">
        <v>58</v>
      </c>
      <c r="C61" s="21">
        <v>39314</v>
      </c>
      <c r="D61" s="21">
        <v>39529</v>
      </c>
      <c r="E61" s="21">
        <f t="shared" si="12"/>
        <v>78843</v>
      </c>
      <c r="F61" s="16">
        <f t="shared" si="13"/>
        <v>78.843000000000004</v>
      </c>
      <c r="G61" s="21">
        <v>7972796</v>
      </c>
      <c r="H61" s="21">
        <v>7971218</v>
      </c>
      <c r="I61" s="21">
        <f t="shared" si="14"/>
        <v>15944014</v>
      </c>
      <c r="J61" s="22">
        <f t="shared" si="15"/>
        <v>15.944013999999999</v>
      </c>
      <c r="K61" s="23">
        <f t="shared" si="11"/>
        <v>114838318.03956755</v>
      </c>
      <c r="L61" s="22">
        <f t="shared" si="16"/>
        <v>114.83831803956754</v>
      </c>
      <c r="M61" s="3">
        <v>3199652.253486</v>
      </c>
      <c r="N61" s="3">
        <v>3199652.253521</v>
      </c>
      <c r="O61" s="3">
        <v>27.445166439499999</v>
      </c>
      <c r="P61" s="3">
        <v>153.49666500699999</v>
      </c>
      <c r="Q61" s="3">
        <v>103.466989156</v>
      </c>
      <c r="R61" s="3">
        <v>25.937222315500001</v>
      </c>
      <c r="S61" s="3">
        <f t="shared" si="17"/>
        <v>310.34604291799997</v>
      </c>
      <c r="T61" s="3">
        <f t="shared" si="18"/>
        <v>28.137334899999999</v>
      </c>
      <c r="U61" s="3">
        <f t="shared" si="10"/>
        <v>84.894493399264633</v>
      </c>
      <c r="V61" s="3">
        <f t="shared" si="19"/>
        <v>100.77436263374403</v>
      </c>
      <c r="W61" s="3">
        <f t="shared" si="20"/>
        <v>30.318936018999999</v>
      </c>
      <c r="X61" s="3">
        <f t="shared" si="21"/>
        <v>244.12512695200869</v>
      </c>
    </row>
    <row r="62" spans="2:24" x14ac:dyDescent="0.15">
      <c r="B62" s="6">
        <v>59</v>
      </c>
      <c r="C62" s="21">
        <v>41682</v>
      </c>
      <c r="D62" s="21">
        <v>41842</v>
      </c>
      <c r="E62" s="21">
        <f t="shared" si="12"/>
        <v>83524</v>
      </c>
      <c r="F62" s="16">
        <f t="shared" si="13"/>
        <v>83.524000000000001</v>
      </c>
      <c r="G62" s="21">
        <v>8713020</v>
      </c>
      <c r="H62" s="21">
        <v>8712346</v>
      </c>
      <c r="I62" s="21">
        <f t="shared" si="14"/>
        <v>17425366</v>
      </c>
      <c r="J62" s="22">
        <f t="shared" si="15"/>
        <v>17.425366</v>
      </c>
      <c r="K62" s="23">
        <f t="shared" si="11"/>
        <v>126180245.03215773</v>
      </c>
      <c r="L62" s="22">
        <f t="shared" si="16"/>
        <v>126.18024503215773</v>
      </c>
      <c r="M62" s="3">
        <v>3961664.8492760002</v>
      </c>
      <c r="N62" s="3">
        <v>3961664.8481640001</v>
      </c>
      <c r="O62" s="3">
        <v>28.275209640300002</v>
      </c>
      <c r="P62" s="3">
        <v>75.873662886899993</v>
      </c>
      <c r="Q62" s="3">
        <v>124.98526388800001</v>
      </c>
      <c r="R62" s="3">
        <v>31.662742927299998</v>
      </c>
      <c r="S62" s="3">
        <f t="shared" si="17"/>
        <v>260.79687934250001</v>
      </c>
      <c r="T62" s="3">
        <f t="shared" si="18"/>
        <v>28.9532332</v>
      </c>
      <c r="U62" s="3">
        <f t="shared" si="10"/>
        <v>93.152455971990008</v>
      </c>
      <c r="V62" s="3">
        <f t="shared" si="19"/>
        <v>108.9564287661986</v>
      </c>
      <c r="W62" s="3">
        <f t="shared" si="20"/>
        <v>31.590676711</v>
      </c>
      <c r="X62" s="3">
        <f t="shared" si="21"/>
        <v>262.65279464918859</v>
      </c>
    </row>
    <row r="63" spans="2:24" x14ac:dyDescent="0.15">
      <c r="B63" s="6">
        <v>60</v>
      </c>
      <c r="C63" s="21">
        <v>30068</v>
      </c>
      <c r="D63" s="21">
        <v>30438</v>
      </c>
      <c r="E63" s="21">
        <f t="shared" si="12"/>
        <v>60506</v>
      </c>
      <c r="F63" s="16">
        <f t="shared" si="13"/>
        <v>60.506</v>
      </c>
      <c r="G63" s="21">
        <v>14658952</v>
      </c>
      <c r="H63" s="21">
        <v>14619841</v>
      </c>
      <c r="I63" s="21">
        <f t="shared" si="14"/>
        <v>29278793</v>
      </c>
      <c r="J63" s="22">
        <f t="shared" si="15"/>
        <v>29.278793</v>
      </c>
      <c r="K63" s="23">
        <f t="shared" si="11"/>
        <v>218611664.66555291</v>
      </c>
      <c r="L63" s="22">
        <f t="shared" si="16"/>
        <v>218.61166466555292</v>
      </c>
      <c r="M63" s="3">
        <v>5751547.3040030003</v>
      </c>
      <c r="N63" s="3">
        <v>5751547.3023770005</v>
      </c>
      <c r="O63" s="3">
        <v>27.009920427099999</v>
      </c>
      <c r="P63" s="3">
        <v>175.20649280699999</v>
      </c>
      <c r="Q63" s="3">
        <v>190.418136874</v>
      </c>
      <c r="R63" s="3">
        <v>34.002334114900002</v>
      </c>
      <c r="S63" s="3">
        <f t="shared" si="17"/>
        <v>426.63688422300004</v>
      </c>
      <c r="T63" s="3">
        <f t="shared" si="18"/>
        <v>24.941195800000003</v>
      </c>
      <c r="U63" s="3">
        <f t="shared" si="10"/>
        <v>161.31427531325255</v>
      </c>
      <c r="V63" s="3">
        <f t="shared" si="19"/>
        <v>175.63645488972989</v>
      </c>
      <c r="W63" s="3">
        <f t="shared" si="20"/>
        <v>41.766843790500005</v>
      </c>
      <c r="X63" s="3">
        <f t="shared" si="21"/>
        <v>403.65876979348246</v>
      </c>
    </row>
    <row r="64" spans="2:24" x14ac:dyDescent="0.15">
      <c r="B64" s="6">
        <v>61</v>
      </c>
      <c r="C64" s="21">
        <v>33829</v>
      </c>
      <c r="D64" s="21">
        <v>33925</v>
      </c>
      <c r="E64" s="21">
        <f t="shared" si="12"/>
        <v>67754</v>
      </c>
      <c r="F64" s="16">
        <f t="shared" si="13"/>
        <v>67.754000000000005</v>
      </c>
      <c r="G64" s="21">
        <v>1822474</v>
      </c>
      <c r="H64" s="21">
        <v>1815361</v>
      </c>
      <c r="I64" s="21">
        <f t="shared" si="14"/>
        <v>3637835</v>
      </c>
      <c r="J64" s="22">
        <f t="shared" si="15"/>
        <v>3.6378349999999999</v>
      </c>
      <c r="K64" s="23">
        <f t="shared" si="11"/>
        <v>23867264.284109421</v>
      </c>
      <c r="L64" s="22">
        <f t="shared" si="16"/>
        <v>23.867264284109421</v>
      </c>
      <c r="M64" s="3">
        <v>70741.290278999993</v>
      </c>
      <c r="N64" s="3">
        <v>70741.290225999997</v>
      </c>
      <c r="O64" s="3">
        <v>27.176979623699999</v>
      </c>
      <c r="P64" s="3">
        <v>49.674442173499997</v>
      </c>
      <c r="Q64" s="3">
        <v>29.681601920199999</v>
      </c>
      <c r="R64" s="3">
        <v>19.842020972499999</v>
      </c>
      <c r="S64" s="3">
        <f t="shared" si="17"/>
        <v>126.37504468989999</v>
      </c>
      <c r="T64" s="3">
        <f t="shared" si="18"/>
        <v>26.2045222</v>
      </c>
      <c r="U64" s="3">
        <f t="shared" si="10"/>
        <v>19.496903657691572</v>
      </c>
      <c r="V64" s="3">
        <f t="shared" si="19"/>
        <v>35.147844454556534</v>
      </c>
      <c r="W64" s="3">
        <f t="shared" si="20"/>
        <v>19.754081347500001</v>
      </c>
      <c r="X64" s="3">
        <f t="shared" si="21"/>
        <v>100.60335165974811</v>
      </c>
    </row>
    <row r="65" spans="2:24" x14ac:dyDescent="0.15">
      <c r="B65" s="6">
        <v>62</v>
      </c>
      <c r="C65" s="21">
        <v>27347</v>
      </c>
      <c r="D65" s="21">
        <v>27365</v>
      </c>
      <c r="E65" s="21">
        <f t="shared" si="12"/>
        <v>54712</v>
      </c>
      <c r="F65" s="16">
        <f t="shared" si="13"/>
        <v>54.712000000000003</v>
      </c>
      <c r="G65" s="21">
        <v>3242508</v>
      </c>
      <c r="H65" s="21">
        <v>3240116</v>
      </c>
      <c r="I65" s="21">
        <f t="shared" si="14"/>
        <v>6482624</v>
      </c>
      <c r="J65" s="22">
        <f t="shared" si="15"/>
        <v>6.4826240000000004</v>
      </c>
      <c r="K65" s="23">
        <f t="shared" si="11"/>
        <v>44158019.430277765</v>
      </c>
      <c r="L65" s="22">
        <f t="shared" si="16"/>
        <v>44.158019430277761</v>
      </c>
      <c r="M65" s="3">
        <v>213059.98511800001</v>
      </c>
      <c r="N65" s="3">
        <v>213059.98509199999</v>
      </c>
      <c r="O65" s="3">
        <v>25.7371142406</v>
      </c>
      <c r="P65" s="3">
        <v>27.7819606682</v>
      </c>
      <c r="Q65" s="3">
        <v>44.588488349000002</v>
      </c>
      <c r="R65" s="3">
        <v>18.359626015</v>
      </c>
      <c r="S65" s="3">
        <f t="shared" si="17"/>
        <v>116.4671892728</v>
      </c>
      <c r="T65" s="3">
        <f t="shared" si="18"/>
        <v>23.931301599999998</v>
      </c>
      <c r="U65" s="3">
        <f t="shared" si="10"/>
        <v>33.954518686748649</v>
      </c>
      <c r="V65" s="3">
        <f t="shared" si="19"/>
        <v>49.785595217002381</v>
      </c>
      <c r="W65" s="3">
        <f t="shared" si="20"/>
        <v>22.196332704</v>
      </c>
      <c r="X65" s="3">
        <f t="shared" si="21"/>
        <v>129.86774820775105</v>
      </c>
    </row>
    <row r="66" spans="2:24" x14ac:dyDescent="0.15">
      <c r="B66" s="6">
        <v>63</v>
      </c>
      <c r="C66" s="21">
        <v>76134</v>
      </c>
      <c r="D66" s="21">
        <v>76260</v>
      </c>
      <c r="E66" s="21">
        <f t="shared" si="12"/>
        <v>152394</v>
      </c>
      <c r="F66" s="16">
        <f t="shared" si="13"/>
        <v>152.39400000000001</v>
      </c>
      <c r="G66" s="21">
        <v>10972403</v>
      </c>
      <c r="H66" s="21">
        <v>10982158</v>
      </c>
      <c r="I66" s="21">
        <f t="shared" si="14"/>
        <v>21954561</v>
      </c>
      <c r="J66" s="22">
        <f t="shared" si="15"/>
        <v>21.954561000000002</v>
      </c>
      <c r="K66" s="23">
        <f t="shared" si="11"/>
        <v>161179953.12027192</v>
      </c>
      <c r="L66" s="22">
        <f t="shared" si="16"/>
        <v>161.17995312027193</v>
      </c>
      <c r="M66" s="3">
        <v>502340.87713199999</v>
      </c>
      <c r="N66" s="3">
        <v>502340.87834200001</v>
      </c>
      <c r="O66" s="3">
        <v>38.520635471399999</v>
      </c>
      <c r="P66" s="3">
        <v>128.68863557</v>
      </c>
      <c r="Q66" s="3">
        <v>140.39096278</v>
      </c>
      <c r="R66" s="3">
        <v>40.999207138199999</v>
      </c>
      <c r="S66" s="3">
        <f t="shared" si="17"/>
        <v>348.59944095960003</v>
      </c>
      <c r="T66" s="3">
        <f t="shared" si="18"/>
        <v>40.957274200000001</v>
      </c>
      <c r="U66" s="3">
        <f t="shared" si="10"/>
        <v>118.78142684006687</v>
      </c>
      <c r="V66" s="3">
        <f t="shared" si="19"/>
        <v>134.20521818096415</v>
      </c>
      <c r="W66" s="3">
        <f t="shared" si="20"/>
        <v>35.478990618499999</v>
      </c>
      <c r="X66" s="3">
        <f t="shared" si="21"/>
        <v>329.42290983953103</v>
      </c>
    </row>
    <row r="67" spans="2:24" x14ac:dyDescent="0.15">
      <c r="B67" s="6">
        <v>64</v>
      </c>
      <c r="C67" s="21">
        <v>90092</v>
      </c>
      <c r="D67" s="21">
        <v>90639</v>
      </c>
      <c r="E67" s="21">
        <f t="shared" si="12"/>
        <v>180731</v>
      </c>
      <c r="F67" s="16">
        <f t="shared" si="13"/>
        <v>180.73099999999999</v>
      </c>
      <c r="G67" s="21">
        <v>12053828</v>
      </c>
      <c r="H67" s="21">
        <v>12079688</v>
      </c>
      <c r="I67" s="21">
        <f t="shared" si="14"/>
        <v>24133516</v>
      </c>
      <c r="J67" s="22">
        <f t="shared" si="15"/>
        <v>24.133516</v>
      </c>
      <c r="K67" s="23">
        <f t="shared" si="11"/>
        <v>178168592.33984444</v>
      </c>
      <c r="L67" s="22">
        <f t="shared" si="16"/>
        <v>178.16859233984442</v>
      </c>
      <c r="M67" s="3">
        <v>459993.24353799998</v>
      </c>
      <c r="N67" s="3">
        <v>459993.24457500002</v>
      </c>
      <c r="O67" s="3">
        <v>43.613373676599998</v>
      </c>
      <c r="P67" s="3">
        <v>110.38161344700001</v>
      </c>
      <c r="Q67" s="3">
        <v>149.37963538899999</v>
      </c>
      <c r="R67" s="3">
        <v>45.6516054135</v>
      </c>
      <c r="S67" s="3">
        <f t="shared" si="17"/>
        <v>349.02622792610003</v>
      </c>
      <c r="T67" s="3">
        <f t="shared" si="18"/>
        <v>45.896413300000006</v>
      </c>
      <c r="U67" s="3">
        <f t="shared" si="10"/>
        <v>131.30105788553865</v>
      </c>
      <c r="V67" s="3">
        <f t="shared" si="19"/>
        <v>146.46082251396379</v>
      </c>
      <c r="W67" s="3">
        <f t="shared" si="20"/>
        <v>37.349623485999999</v>
      </c>
      <c r="X67" s="3">
        <f t="shared" si="21"/>
        <v>361.00791718550244</v>
      </c>
    </row>
    <row r="68" spans="2:24" x14ac:dyDescent="0.15">
      <c r="B68" s="6">
        <v>65</v>
      </c>
      <c r="C68" s="21">
        <v>55778</v>
      </c>
      <c r="D68" s="21">
        <v>55844</v>
      </c>
      <c r="E68" s="21">
        <f t="shared" ref="E68:E92" si="22">C68+D68</f>
        <v>111622</v>
      </c>
      <c r="F68" s="16">
        <f t="shared" ref="F68:F92" si="23">E68/1000</f>
        <v>111.622</v>
      </c>
      <c r="G68" s="21">
        <v>7156171</v>
      </c>
      <c r="H68" s="21">
        <v>7160347</v>
      </c>
      <c r="I68" s="21">
        <f t="shared" ref="I68:I92" si="24">G68+H68</f>
        <v>14316518</v>
      </c>
      <c r="J68" s="22">
        <f t="shared" ref="J68:J92" si="25">I68/1000000</f>
        <v>14.316518</v>
      </c>
      <c r="K68" s="23">
        <f t="shared" si="11"/>
        <v>102446674.99424924</v>
      </c>
      <c r="L68" s="22">
        <f t="shared" ref="L68:L92" si="26">K68/1000000</f>
        <v>102.44667499424924</v>
      </c>
      <c r="M68" s="3">
        <v>329967.10049899999</v>
      </c>
      <c r="N68" s="3">
        <v>329967.10065500002</v>
      </c>
      <c r="O68" s="3">
        <v>31.6311484091</v>
      </c>
      <c r="P68" s="3">
        <v>66.260108695200003</v>
      </c>
      <c r="Q68" s="3">
        <v>81.706081162100006</v>
      </c>
      <c r="R68" s="3">
        <v>33.450736659299999</v>
      </c>
      <c r="S68" s="3">
        <f t="shared" ref="S68:S92" si="27">O68+P68+Q68+R68</f>
        <v>213.04807492570001</v>
      </c>
      <c r="T68" s="3">
        <f t="shared" ref="T68:T92" si="28">E68*0.0001743+14.395</f>
        <v>33.850714600000003</v>
      </c>
      <c r="U68" s="3">
        <f t="shared" si="10"/>
        <v>75.898710125501623</v>
      </c>
      <c r="V68" s="3">
        <f t="shared" ref="V68:V92" si="29">K68*0.0000007214+17.93</f>
        <v>91.835031340851401</v>
      </c>
      <c r="W68" s="3">
        <f t="shared" ref="W68:W92" si="30">I68*0.0000008585 + 16.631</f>
        <v>28.921730703000001</v>
      </c>
      <c r="X68" s="3">
        <f t="shared" ref="X68:X92" si="31">T68+U68+V68+W68</f>
        <v>230.50618676935304</v>
      </c>
    </row>
    <row r="69" spans="2:24" x14ac:dyDescent="0.15">
      <c r="B69" s="6">
        <v>66</v>
      </c>
      <c r="C69" s="21">
        <v>68123</v>
      </c>
      <c r="D69" s="21">
        <v>68134</v>
      </c>
      <c r="E69" s="21">
        <f t="shared" si="22"/>
        <v>136257</v>
      </c>
      <c r="F69" s="16">
        <f t="shared" si="23"/>
        <v>136.25700000000001</v>
      </c>
      <c r="G69" s="21">
        <v>11859407</v>
      </c>
      <c r="H69" s="21">
        <v>11853450</v>
      </c>
      <c r="I69" s="21">
        <f t="shared" si="24"/>
        <v>23712857</v>
      </c>
      <c r="J69" s="22">
        <f t="shared" si="25"/>
        <v>23.712857</v>
      </c>
      <c r="K69" s="23">
        <f t="shared" ref="K69:K92" si="32">I69*LOG10(I69)</f>
        <v>174881938.17835987</v>
      </c>
      <c r="L69" s="22">
        <f t="shared" si="26"/>
        <v>174.88193817835986</v>
      </c>
      <c r="M69" s="3">
        <v>1147612.554242</v>
      </c>
      <c r="N69" s="3">
        <v>1147612.52798</v>
      </c>
      <c r="O69" s="3">
        <v>36.076185825700001</v>
      </c>
      <c r="P69" s="3">
        <v>203.58032713899999</v>
      </c>
      <c r="Q69" s="3">
        <v>136.63377538500001</v>
      </c>
      <c r="R69" s="3">
        <v>39.663529060000002</v>
      </c>
      <c r="S69" s="3">
        <f t="shared" si="27"/>
        <v>415.95381740970004</v>
      </c>
      <c r="T69" s="3">
        <f t="shared" si="28"/>
        <v>38.144595100000004</v>
      </c>
      <c r="U69" s="3">
        <f t="shared" ref="U69:U92" si="33">0.00000000000000009*K69*K69+0.0000007064*K69++ 2.5858</f>
        <v>128.87493343628518</v>
      </c>
      <c r="V69" s="3">
        <f t="shared" si="29"/>
        <v>144.08983020186881</v>
      </c>
      <c r="W69" s="3">
        <f t="shared" si="30"/>
        <v>36.988487734499998</v>
      </c>
      <c r="X69" s="3">
        <f t="shared" si="31"/>
        <v>348.097846472654</v>
      </c>
    </row>
    <row r="70" spans="2:24" x14ac:dyDescent="0.15">
      <c r="B70" s="6">
        <v>67</v>
      </c>
      <c r="C70" s="21">
        <v>85881</v>
      </c>
      <c r="D70" s="21">
        <v>86042</v>
      </c>
      <c r="E70" s="21">
        <f t="shared" si="22"/>
        <v>171923</v>
      </c>
      <c r="F70" s="16">
        <f t="shared" si="23"/>
        <v>171.923</v>
      </c>
      <c r="G70" s="21">
        <v>18913946</v>
      </c>
      <c r="H70" s="21">
        <v>18924741</v>
      </c>
      <c r="I70" s="21">
        <f t="shared" si="24"/>
        <v>37838687</v>
      </c>
      <c r="J70" s="22">
        <f t="shared" si="25"/>
        <v>37.838687</v>
      </c>
      <c r="K70" s="23">
        <f t="shared" si="32"/>
        <v>286739150.6047017</v>
      </c>
      <c r="L70" s="22">
        <f t="shared" si="26"/>
        <v>286.73915060470171</v>
      </c>
      <c r="M70" s="3">
        <v>1132785.6003970001</v>
      </c>
      <c r="N70" s="3">
        <v>1132785.60054</v>
      </c>
      <c r="O70" s="3">
        <v>46.587807248600001</v>
      </c>
      <c r="P70" s="3">
        <v>352.40237998999999</v>
      </c>
      <c r="Q70" s="3">
        <v>223.44473987399999</v>
      </c>
      <c r="R70" s="3">
        <v>50.673637316300002</v>
      </c>
      <c r="S70" s="3">
        <f t="shared" si="27"/>
        <v>673.10856442889997</v>
      </c>
      <c r="T70" s="3">
        <f t="shared" si="28"/>
        <v>44.361178899999999</v>
      </c>
      <c r="U70" s="3">
        <f t="shared" si="33"/>
        <v>212.53807663121682</v>
      </c>
      <c r="V70" s="3">
        <f t="shared" si="29"/>
        <v>224.7836232462318</v>
      </c>
      <c r="W70" s="3">
        <f t="shared" si="30"/>
        <v>49.115512789500002</v>
      </c>
      <c r="X70" s="3">
        <f t="shared" si="31"/>
        <v>530.79839156694857</v>
      </c>
    </row>
    <row r="71" spans="2:24" x14ac:dyDescent="0.15">
      <c r="B71" s="6">
        <v>68</v>
      </c>
      <c r="C71" s="21">
        <v>36597</v>
      </c>
      <c r="D71" s="21">
        <v>36808</v>
      </c>
      <c r="E71" s="21">
        <f t="shared" si="22"/>
        <v>73405</v>
      </c>
      <c r="F71" s="16">
        <f t="shared" si="23"/>
        <v>73.405000000000001</v>
      </c>
      <c r="G71" s="21">
        <v>5167977</v>
      </c>
      <c r="H71" s="21">
        <v>5172859</v>
      </c>
      <c r="I71" s="21">
        <f t="shared" si="24"/>
        <v>10340836</v>
      </c>
      <c r="J71" s="22">
        <f t="shared" si="25"/>
        <v>10.340835999999999</v>
      </c>
      <c r="K71" s="23">
        <f t="shared" si="32"/>
        <v>72536369.594791114</v>
      </c>
      <c r="L71" s="22">
        <f t="shared" si="26"/>
        <v>72.536369594791111</v>
      </c>
      <c r="M71" s="3">
        <v>470389.38620000001</v>
      </c>
      <c r="N71" s="3">
        <v>470389.3052</v>
      </c>
      <c r="O71" s="3">
        <v>26.147861408899999</v>
      </c>
      <c r="P71" s="3">
        <v>52.954863636500001</v>
      </c>
      <c r="Q71" s="3">
        <v>57.392056402599998</v>
      </c>
      <c r="R71" s="3">
        <v>22.523809259099998</v>
      </c>
      <c r="S71" s="3">
        <f t="shared" si="27"/>
        <v>159.0185907071</v>
      </c>
      <c r="T71" s="3">
        <f t="shared" si="28"/>
        <v>27.189491500000003</v>
      </c>
      <c r="U71" s="3">
        <f t="shared" si="33"/>
        <v>54.299028724019735</v>
      </c>
      <c r="V71" s="3">
        <f t="shared" si="29"/>
        <v>70.257737025682303</v>
      </c>
      <c r="W71" s="3">
        <f t="shared" si="30"/>
        <v>25.508607705999999</v>
      </c>
      <c r="X71" s="3">
        <f t="shared" si="31"/>
        <v>177.25486495570203</v>
      </c>
    </row>
    <row r="72" spans="2:24" x14ac:dyDescent="0.15">
      <c r="B72" s="6">
        <v>69</v>
      </c>
      <c r="C72" s="21">
        <v>137108</v>
      </c>
      <c r="D72" s="21">
        <v>137262</v>
      </c>
      <c r="E72" s="21">
        <f t="shared" si="22"/>
        <v>274370</v>
      </c>
      <c r="F72" s="16">
        <f t="shared" si="23"/>
        <v>274.37</v>
      </c>
      <c r="G72" s="21">
        <v>30600678</v>
      </c>
      <c r="H72" s="21">
        <v>30600606</v>
      </c>
      <c r="I72" s="21">
        <f t="shared" si="24"/>
        <v>61201284</v>
      </c>
      <c r="J72" s="22">
        <f t="shared" si="25"/>
        <v>61.201284000000001</v>
      </c>
      <c r="K72" s="23">
        <f t="shared" si="32"/>
        <v>476559742.86409879</v>
      </c>
      <c r="L72" s="22">
        <f t="shared" si="26"/>
        <v>476.55974286409878</v>
      </c>
      <c r="M72" s="3">
        <v>1625731.743817</v>
      </c>
      <c r="N72" s="3">
        <v>1625731.742758</v>
      </c>
      <c r="O72" s="3">
        <v>65.028083398500002</v>
      </c>
      <c r="P72" s="3">
        <v>494.10567765100001</v>
      </c>
      <c r="Q72" s="3">
        <v>367.00577209199997</v>
      </c>
      <c r="R72" s="3">
        <v>79.364894303599996</v>
      </c>
      <c r="S72" s="3">
        <f t="shared" si="27"/>
        <v>1005.5044274450999</v>
      </c>
      <c r="T72" s="3">
        <f t="shared" si="28"/>
        <v>62.217691000000002</v>
      </c>
      <c r="U72" s="3">
        <f t="shared" si="33"/>
        <v>359.66742932588204</v>
      </c>
      <c r="V72" s="3">
        <f t="shared" si="29"/>
        <v>361.72019850216088</v>
      </c>
      <c r="W72" s="3">
        <f t="shared" si="30"/>
        <v>69.172302314000007</v>
      </c>
      <c r="X72" s="3">
        <f t="shared" si="31"/>
        <v>852.77762114204302</v>
      </c>
    </row>
    <row r="73" spans="2:24" x14ac:dyDescent="0.15">
      <c r="B73" s="6">
        <v>70</v>
      </c>
      <c r="C73" s="21">
        <v>58733</v>
      </c>
      <c r="D73" s="21">
        <v>59159</v>
      </c>
      <c r="E73" s="21">
        <f t="shared" si="22"/>
        <v>117892</v>
      </c>
      <c r="F73" s="16">
        <f t="shared" si="23"/>
        <v>117.892</v>
      </c>
      <c r="G73" s="21">
        <v>8372903</v>
      </c>
      <c r="H73" s="21">
        <v>8398853</v>
      </c>
      <c r="I73" s="21">
        <f t="shared" si="24"/>
        <v>16771756</v>
      </c>
      <c r="J73" s="22">
        <f t="shared" si="25"/>
        <v>16.771756</v>
      </c>
      <c r="K73" s="23">
        <f t="shared" si="32"/>
        <v>121168868.40099815</v>
      </c>
      <c r="L73" s="22">
        <f t="shared" si="26"/>
        <v>121.16886840099815</v>
      </c>
      <c r="M73" s="3">
        <v>1075015.88136</v>
      </c>
      <c r="N73" s="3">
        <v>1075015.88219</v>
      </c>
      <c r="O73" s="3">
        <v>34.9020821545</v>
      </c>
      <c r="P73" s="3">
        <v>79.202466765599993</v>
      </c>
      <c r="Q73" s="3">
        <v>92.033815116300005</v>
      </c>
      <c r="R73" s="3">
        <v>31.380801568599999</v>
      </c>
      <c r="S73" s="3">
        <f t="shared" si="27"/>
        <v>237.51916560499998</v>
      </c>
      <c r="T73" s="3">
        <f t="shared" si="28"/>
        <v>34.943575600000003</v>
      </c>
      <c r="U73" s="3">
        <f t="shared" si="33"/>
        <v>89.500859158727152</v>
      </c>
      <c r="V73" s="3">
        <f t="shared" si="29"/>
        <v>105.34122166448006</v>
      </c>
      <c r="W73" s="3">
        <f t="shared" si="30"/>
        <v>31.029552526</v>
      </c>
      <c r="X73" s="3">
        <f t="shared" si="31"/>
        <v>260.8152089492072</v>
      </c>
    </row>
    <row r="74" spans="2:24" x14ac:dyDescent="0.15">
      <c r="B74" s="6">
        <v>71</v>
      </c>
      <c r="C74" s="21">
        <v>158326</v>
      </c>
      <c r="D74" s="21">
        <v>158617</v>
      </c>
      <c r="E74" s="21">
        <f t="shared" si="22"/>
        <v>316943</v>
      </c>
      <c r="F74" s="16">
        <f t="shared" si="23"/>
        <v>316.94299999999998</v>
      </c>
      <c r="G74" s="21">
        <v>30312105</v>
      </c>
      <c r="H74" s="21">
        <v>30293545</v>
      </c>
      <c r="I74" s="21">
        <f t="shared" si="24"/>
        <v>60605650</v>
      </c>
      <c r="J74" s="22">
        <f t="shared" si="25"/>
        <v>60.605649999999997</v>
      </c>
      <c r="K74" s="23">
        <f t="shared" si="32"/>
        <v>471664265.87301022</v>
      </c>
      <c r="L74" s="22">
        <f t="shared" si="26"/>
        <v>471.66426587301021</v>
      </c>
      <c r="M74" s="3">
        <v>1406326.8548969999</v>
      </c>
      <c r="N74" s="3">
        <v>1406326.8562390001</v>
      </c>
      <c r="O74" s="3">
        <v>66.840875857699999</v>
      </c>
      <c r="P74" s="3">
        <v>385.68887459899997</v>
      </c>
      <c r="Q74" s="3">
        <v>348.44549558</v>
      </c>
      <c r="R74" s="3">
        <v>78.687662192900007</v>
      </c>
      <c r="S74" s="3">
        <f t="shared" si="27"/>
        <v>879.66290822959991</v>
      </c>
      <c r="T74" s="3">
        <f t="shared" si="28"/>
        <v>69.638164900000007</v>
      </c>
      <c r="U74" s="3">
        <f t="shared" si="33"/>
        <v>355.79148358583177</v>
      </c>
      <c r="V74" s="3">
        <f t="shared" si="29"/>
        <v>358.18860140078959</v>
      </c>
      <c r="W74" s="3">
        <f t="shared" si="30"/>
        <v>68.660950525000004</v>
      </c>
      <c r="X74" s="3">
        <f t="shared" si="31"/>
        <v>852.27920041162133</v>
      </c>
    </row>
    <row r="75" spans="2:24" x14ac:dyDescent="0.15">
      <c r="B75" s="6">
        <v>72</v>
      </c>
      <c r="C75" s="21">
        <v>37358</v>
      </c>
      <c r="D75" s="21">
        <v>37595</v>
      </c>
      <c r="E75" s="21">
        <f t="shared" si="22"/>
        <v>74953</v>
      </c>
      <c r="F75" s="16">
        <f t="shared" si="23"/>
        <v>74.953000000000003</v>
      </c>
      <c r="G75" s="21">
        <v>16470482</v>
      </c>
      <c r="H75" s="21">
        <v>16476003</v>
      </c>
      <c r="I75" s="21">
        <f t="shared" si="24"/>
        <v>32946485</v>
      </c>
      <c r="J75" s="22">
        <f t="shared" si="25"/>
        <v>32.946485000000003</v>
      </c>
      <c r="K75" s="23">
        <f t="shared" si="32"/>
        <v>247685384.32826936</v>
      </c>
      <c r="L75" s="22">
        <f t="shared" si="26"/>
        <v>247.68538432826935</v>
      </c>
      <c r="M75" s="3">
        <v>2306889.2740779999</v>
      </c>
      <c r="N75" s="3">
        <v>2306889.2712659999</v>
      </c>
      <c r="O75" s="3">
        <v>29.839768191800001</v>
      </c>
      <c r="P75" s="3">
        <v>117.368158495</v>
      </c>
      <c r="Q75" s="3">
        <v>189.35656779199999</v>
      </c>
      <c r="R75" s="3">
        <v>40.7756438125</v>
      </c>
      <c r="S75" s="3">
        <f t="shared" si="27"/>
        <v>377.34013829129998</v>
      </c>
      <c r="T75" s="3">
        <f t="shared" si="28"/>
        <v>27.459307899999999</v>
      </c>
      <c r="U75" s="3">
        <f t="shared" si="33"/>
        <v>183.07207995437531</v>
      </c>
      <c r="V75" s="3">
        <f t="shared" si="29"/>
        <v>196.61023625441354</v>
      </c>
      <c r="W75" s="3">
        <f t="shared" si="30"/>
        <v>44.915557372500004</v>
      </c>
      <c r="X75" s="3">
        <f t="shared" si="31"/>
        <v>452.05718148128886</v>
      </c>
    </row>
    <row r="76" spans="2:24" x14ac:dyDescent="0.15">
      <c r="B76" s="6">
        <v>73</v>
      </c>
      <c r="C76" s="21">
        <v>19601</v>
      </c>
      <c r="D76" s="21">
        <v>19701</v>
      </c>
      <c r="E76" s="21">
        <f t="shared" si="22"/>
        <v>39302</v>
      </c>
      <c r="F76" s="16">
        <f t="shared" si="23"/>
        <v>39.302</v>
      </c>
      <c r="G76" s="21">
        <v>5230077</v>
      </c>
      <c r="H76" s="21">
        <v>5226758</v>
      </c>
      <c r="I76" s="21">
        <f t="shared" si="24"/>
        <v>10456835</v>
      </c>
      <c r="J76" s="22">
        <f t="shared" si="25"/>
        <v>10.456835</v>
      </c>
      <c r="K76" s="23">
        <f t="shared" si="32"/>
        <v>73400710.268356472</v>
      </c>
      <c r="L76" s="22">
        <f t="shared" si="26"/>
        <v>73.400710268356477</v>
      </c>
      <c r="M76" s="3">
        <v>708778.58869100001</v>
      </c>
      <c r="N76" s="3">
        <v>708778.58822799998</v>
      </c>
      <c r="O76" s="3">
        <v>21.5312577714</v>
      </c>
      <c r="P76" s="3">
        <v>47.498310121899998</v>
      </c>
      <c r="Q76" s="3">
        <v>61.436842561100001</v>
      </c>
      <c r="R76" s="3">
        <v>19.3894902806</v>
      </c>
      <c r="S76" s="3">
        <f t="shared" si="27"/>
        <v>149.85590073500001</v>
      </c>
      <c r="T76" s="3">
        <f t="shared" si="28"/>
        <v>21.2453386</v>
      </c>
      <c r="U76" s="3">
        <f t="shared" si="33"/>
        <v>54.920951517677942</v>
      </c>
      <c r="V76" s="3">
        <f t="shared" si="29"/>
        <v>70.881272387592361</v>
      </c>
      <c r="W76" s="3">
        <f t="shared" si="30"/>
        <v>25.6081928475</v>
      </c>
      <c r="X76" s="3">
        <f t="shared" si="31"/>
        <v>172.65575535277031</v>
      </c>
    </row>
    <row r="77" spans="2:24" x14ac:dyDescent="0.15">
      <c r="B77" s="6">
        <v>74</v>
      </c>
      <c r="C77" s="21">
        <v>46140</v>
      </c>
      <c r="D77" s="21">
        <v>46469</v>
      </c>
      <c r="E77" s="21">
        <f t="shared" si="22"/>
        <v>92609</v>
      </c>
      <c r="F77" s="16">
        <f t="shared" si="23"/>
        <v>92.608999999999995</v>
      </c>
      <c r="G77" s="21">
        <v>18380262</v>
      </c>
      <c r="H77" s="21">
        <v>18426920</v>
      </c>
      <c r="I77" s="21">
        <f t="shared" si="24"/>
        <v>36807182</v>
      </c>
      <c r="J77" s="22">
        <f t="shared" si="25"/>
        <v>36.807181999999997</v>
      </c>
      <c r="K77" s="23">
        <f t="shared" si="32"/>
        <v>278480657.05353516</v>
      </c>
      <c r="L77" s="22">
        <f t="shared" si="26"/>
        <v>278.48065705353514</v>
      </c>
      <c r="M77" s="3">
        <v>3357271.5028570001</v>
      </c>
      <c r="N77" s="3">
        <v>3357271.5023170002</v>
      </c>
      <c r="O77" s="3">
        <v>32.038849057299998</v>
      </c>
      <c r="P77" s="3">
        <v>220.377481496</v>
      </c>
      <c r="Q77" s="3">
        <v>183.163776281</v>
      </c>
      <c r="R77" s="3">
        <v>43.939435599399999</v>
      </c>
      <c r="S77" s="3">
        <f t="shared" si="27"/>
        <v>479.51954243369994</v>
      </c>
      <c r="T77" s="3">
        <f t="shared" si="28"/>
        <v>30.5367487</v>
      </c>
      <c r="U77" s="3">
        <f t="shared" si="33"/>
        <v>206.28416901438442</v>
      </c>
      <c r="V77" s="3">
        <f t="shared" si="29"/>
        <v>218.82594599842028</v>
      </c>
      <c r="W77" s="3">
        <f t="shared" si="30"/>
        <v>48.229965747000001</v>
      </c>
      <c r="X77" s="3">
        <f t="shared" si="31"/>
        <v>503.8768294598047</v>
      </c>
    </row>
    <row r="78" spans="2:24" x14ac:dyDescent="0.15">
      <c r="B78" s="6">
        <v>75</v>
      </c>
      <c r="C78" s="21">
        <v>60087</v>
      </c>
      <c r="D78" s="21">
        <v>60366</v>
      </c>
      <c r="E78" s="21">
        <f t="shared" si="22"/>
        <v>120453</v>
      </c>
      <c r="F78" s="16">
        <f t="shared" si="23"/>
        <v>120.453</v>
      </c>
      <c r="G78" s="21">
        <v>16364244</v>
      </c>
      <c r="H78" s="21">
        <v>16381351</v>
      </c>
      <c r="I78" s="21">
        <f t="shared" si="24"/>
        <v>32745595</v>
      </c>
      <c r="J78" s="22">
        <f t="shared" si="25"/>
        <v>32.745595000000002</v>
      </c>
      <c r="K78" s="23">
        <f t="shared" si="32"/>
        <v>246088152.77241036</v>
      </c>
      <c r="L78" s="22">
        <f t="shared" si="26"/>
        <v>246.08815277241035</v>
      </c>
      <c r="M78" s="3">
        <v>1297376.3670989999</v>
      </c>
      <c r="N78" s="3">
        <v>1297376.3687189999</v>
      </c>
      <c r="O78" s="3">
        <v>36.605003572299999</v>
      </c>
      <c r="P78" s="3">
        <v>172.34014238699999</v>
      </c>
      <c r="Q78" s="3">
        <v>290.05179055100001</v>
      </c>
      <c r="R78" s="3">
        <v>55.029089835599997</v>
      </c>
      <c r="S78" s="3">
        <f t="shared" si="27"/>
        <v>554.02602634589994</v>
      </c>
      <c r="T78" s="3">
        <f t="shared" si="28"/>
        <v>35.389957899999999</v>
      </c>
      <c r="U78" s="3">
        <f t="shared" si="33"/>
        <v>181.87281522257504</v>
      </c>
      <c r="V78" s="3">
        <f t="shared" si="29"/>
        <v>195.45799341001683</v>
      </c>
      <c r="W78" s="3">
        <f t="shared" si="30"/>
        <v>44.743093307500004</v>
      </c>
      <c r="X78" s="3">
        <f t="shared" si="31"/>
        <v>457.4638598400918</v>
      </c>
    </row>
    <row r="79" spans="2:24" x14ac:dyDescent="0.15">
      <c r="B79" s="6">
        <v>76</v>
      </c>
      <c r="C79" s="21">
        <v>33481</v>
      </c>
      <c r="D79" s="21">
        <v>33607</v>
      </c>
      <c r="E79" s="21">
        <f t="shared" si="22"/>
        <v>67088</v>
      </c>
      <c r="F79" s="16">
        <f t="shared" si="23"/>
        <v>67.087999999999994</v>
      </c>
      <c r="G79" s="21">
        <v>14036836</v>
      </c>
      <c r="H79" s="21">
        <v>14014206</v>
      </c>
      <c r="I79" s="21">
        <f t="shared" si="24"/>
        <v>28051042</v>
      </c>
      <c r="J79" s="22">
        <f t="shared" si="25"/>
        <v>28.051041999999999</v>
      </c>
      <c r="K79" s="23">
        <f t="shared" si="32"/>
        <v>208922730.16916201</v>
      </c>
      <c r="L79" s="22">
        <f t="shared" si="26"/>
        <v>208.92273016916201</v>
      </c>
      <c r="M79" s="3">
        <v>1254157.648875</v>
      </c>
      <c r="N79" s="3">
        <v>1254157.651146</v>
      </c>
      <c r="O79" s="3">
        <v>29.7324784859</v>
      </c>
      <c r="P79" s="3">
        <v>121.277008939</v>
      </c>
      <c r="Q79" s="3">
        <v>192.10138742000001</v>
      </c>
      <c r="R79" s="3">
        <v>38.528703352100003</v>
      </c>
      <c r="S79" s="3">
        <f t="shared" si="27"/>
        <v>381.63957819699999</v>
      </c>
      <c r="T79" s="3">
        <f t="shared" si="28"/>
        <v>26.088438400000001</v>
      </c>
      <c r="U79" s="3">
        <f t="shared" si="33"/>
        <v>154.09720023781631</v>
      </c>
      <c r="V79" s="3">
        <f t="shared" si="29"/>
        <v>168.64685754403348</v>
      </c>
      <c r="W79" s="3">
        <f t="shared" si="30"/>
        <v>40.712819557000003</v>
      </c>
      <c r="X79" s="3">
        <f t="shared" si="31"/>
        <v>389.54531573884981</v>
      </c>
    </row>
    <row r="80" spans="2:24" x14ac:dyDescent="0.15">
      <c r="B80" s="6">
        <v>77</v>
      </c>
      <c r="C80" s="21">
        <v>69608</v>
      </c>
      <c r="D80" s="21">
        <v>68639</v>
      </c>
      <c r="E80" s="21">
        <f t="shared" si="22"/>
        <v>138247</v>
      </c>
      <c r="F80" s="16">
        <f t="shared" si="23"/>
        <v>138.24700000000001</v>
      </c>
      <c r="G80" s="21">
        <v>18978383</v>
      </c>
      <c r="H80" s="21">
        <v>18970100</v>
      </c>
      <c r="I80" s="21">
        <f t="shared" si="24"/>
        <v>37948483</v>
      </c>
      <c r="J80" s="22">
        <f t="shared" si="25"/>
        <v>37.948483000000003</v>
      </c>
      <c r="K80" s="23">
        <f t="shared" si="32"/>
        <v>287618930.58395368</v>
      </c>
      <c r="L80" s="22">
        <f t="shared" si="26"/>
        <v>287.61893058395367</v>
      </c>
      <c r="M80" s="3">
        <v>3776123.8906100001</v>
      </c>
      <c r="N80" s="3">
        <v>3776123.931479</v>
      </c>
      <c r="O80" s="3">
        <v>38.179464411600001</v>
      </c>
      <c r="P80" s="3">
        <v>191.32123950900001</v>
      </c>
      <c r="Q80" s="3">
        <v>230.80462510500001</v>
      </c>
      <c r="R80" s="3">
        <v>54.143920505499999</v>
      </c>
      <c r="S80" s="3">
        <f t="shared" si="27"/>
        <v>514.44924953110001</v>
      </c>
      <c r="T80" s="3">
        <f t="shared" si="28"/>
        <v>38.491452100000004</v>
      </c>
      <c r="U80" s="3">
        <f t="shared" si="33"/>
        <v>213.20503099522804</v>
      </c>
      <c r="V80" s="3">
        <f t="shared" si="29"/>
        <v>225.41829652326419</v>
      </c>
      <c r="W80" s="3">
        <f t="shared" si="30"/>
        <v>49.209772655500004</v>
      </c>
      <c r="X80" s="3">
        <f t="shared" si="31"/>
        <v>526.32455227399225</v>
      </c>
    </row>
    <row r="81" spans="2:24" x14ac:dyDescent="0.15">
      <c r="B81" s="6">
        <v>78</v>
      </c>
      <c r="C81" s="21">
        <v>45532</v>
      </c>
      <c r="D81" s="21">
        <v>45813</v>
      </c>
      <c r="E81" s="21">
        <f t="shared" si="22"/>
        <v>91345</v>
      </c>
      <c r="F81" s="16">
        <f t="shared" si="23"/>
        <v>91.344999999999999</v>
      </c>
      <c r="G81" s="21">
        <v>12210787</v>
      </c>
      <c r="H81" s="21">
        <v>12189833</v>
      </c>
      <c r="I81" s="21">
        <f t="shared" si="24"/>
        <v>24400620</v>
      </c>
      <c r="J81" s="22">
        <f t="shared" si="25"/>
        <v>24.40062</v>
      </c>
      <c r="K81" s="23">
        <f t="shared" si="32"/>
        <v>180257161.21035704</v>
      </c>
      <c r="L81" s="22">
        <f t="shared" si="26"/>
        <v>180.25716121035703</v>
      </c>
      <c r="M81" s="3">
        <v>3783885.65148</v>
      </c>
      <c r="N81" s="3">
        <v>3783884.7440089998</v>
      </c>
      <c r="O81" s="3">
        <v>32.1625275966</v>
      </c>
      <c r="P81" s="3">
        <v>96.625510605900004</v>
      </c>
      <c r="Q81" s="3">
        <v>150.04927562899999</v>
      </c>
      <c r="R81" s="3">
        <v>35.529069355799997</v>
      </c>
      <c r="S81" s="3">
        <f t="shared" si="27"/>
        <v>314.36638318729996</v>
      </c>
      <c r="T81" s="3">
        <f t="shared" si="28"/>
        <v>30.316433500000002</v>
      </c>
      <c r="U81" s="3">
        <f t="shared" si="33"/>
        <v>132.84379665408173</v>
      </c>
      <c r="V81" s="3">
        <f t="shared" si="29"/>
        <v>147.96751609715156</v>
      </c>
      <c r="W81" s="3">
        <f t="shared" si="30"/>
        <v>37.578932269999996</v>
      </c>
      <c r="X81" s="3">
        <f t="shared" si="31"/>
        <v>348.70667852123324</v>
      </c>
    </row>
    <row r="82" spans="2:24" x14ac:dyDescent="0.15">
      <c r="B82" s="6">
        <v>79</v>
      </c>
      <c r="C82" s="21">
        <v>38624</v>
      </c>
      <c r="D82" s="21">
        <v>38759</v>
      </c>
      <c r="E82" s="21">
        <f t="shared" si="22"/>
        <v>77383</v>
      </c>
      <c r="F82" s="16">
        <f t="shared" si="23"/>
        <v>77.382999999999996</v>
      </c>
      <c r="G82" s="21">
        <v>13148107</v>
      </c>
      <c r="H82" s="21">
        <v>13126409</v>
      </c>
      <c r="I82" s="21">
        <f t="shared" si="24"/>
        <v>26274516</v>
      </c>
      <c r="J82" s="22">
        <f t="shared" si="25"/>
        <v>26.274515999999998</v>
      </c>
      <c r="K82" s="23">
        <f t="shared" si="32"/>
        <v>194944683.83622786</v>
      </c>
      <c r="L82" s="22">
        <f t="shared" si="26"/>
        <v>194.94468383622785</v>
      </c>
      <c r="M82" s="3">
        <v>991651.29100900004</v>
      </c>
      <c r="N82" s="3">
        <v>991651.33267599996</v>
      </c>
      <c r="O82" s="3">
        <v>30.324190359399999</v>
      </c>
      <c r="P82" s="3">
        <v>131.355116065</v>
      </c>
      <c r="Q82" s="3">
        <v>196.62956034499999</v>
      </c>
      <c r="R82" s="3">
        <v>39.445281711699998</v>
      </c>
      <c r="S82" s="3">
        <f t="shared" si="27"/>
        <v>397.75414848109995</v>
      </c>
      <c r="T82" s="3">
        <f t="shared" si="28"/>
        <v>27.8828569</v>
      </c>
      <c r="U82" s="3">
        <f t="shared" si="33"/>
        <v>143.71503333995199</v>
      </c>
      <c r="V82" s="3">
        <f t="shared" si="29"/>
        <v>158.56309491945478</v>
      </c>
      <c r="W82" s="3">
        <f t="shared" si="30"/>
        <v>39.187671985999998</v>
      </c>
      <c r="X82" s="3">
        <f t="shared" si="31"/>
        <v>369.34865714540678</v>
      </c>
    </row>
    <row r="83" spans="2:24" x14ac:dyDescent="0.15">
      <c r="B83" s="6">
        <v>80</v>
      </c>
      <c r="C83" s="21">
        <v>39716</v>
      </c>
      <c r="D83" s="21">
        <v>39496</v>
      </c>
      <c r="E83" s="21">
        <f t="shared" si="22"/>
        <v>79212</v>
      </c>
      <c r="F83" s="16">
        <f t="shared" si="23"/>
        <v>79.212000000000003</v>
      </c>
      <c r="G83" s="21">
        <v>9197848</v>
      </c>
      <c r="H83" s="21">
        <v>9190449</v>
      </c>
      <c r="I83" s="21">
        <f t="shared" si="24"/>
        <v>18388297</v>
      </c>
      <c r="J83" s="22">
        <f t="shared" si="25"/>
        <v>18.388297000000001</v>
      </c>
      <c r="K83" s="23">
        <f t="shared" si="32"/>
        <v>133582546.84874709</v>
      </c>
      <c r="L83" s="22">
        <f t="shared" si="26"/>
        <v>133.58254684874709</v>
      </c>
      <c r="M83" s="3">
        <v>1836724.3150520001</v>
      </c>
      <c r="N83" s="3">
        <v>1836724.2685229999</v>
      </c>
      <c r="O83" s="3">
        <v>27.101467291700001</v>
      </c>
      <c r="P83" s="3">
        <v>83.080042469299997</v>
      </c>
      <c r="Q83" s="3">
        <v>117.056808401</v>
      </c>
      <c r="R83" s="3">
        <v>33.064161242899999</v>
      </c>
      <c r="S83" s="3">
        <f t="shared" si="27"/>
        <v>260.3024794049</v>
      </c>
      <c r="T83" s="3">
        <f t="shared" si="28"/>
        <v>28.201651599999998</v>
      </c>
      <c r="U83" s="3">
        <f t="shared" si="33"/>
        <v>98.554497807988739</v>
      </c>
      <c r="V83" s="3">
        <f t="shared" si="29"/>
        <v>114.29644929668615</v>
      </c>
      <c r="W83" s="3">
        <f t="shared" si="30"/>
        <v>32.417352974499998</v>
      </c>
      <c r="X83" s="3">
        <f t="shared" si="31"/>
        <v>273.46995167917487</v>
      </c>
    </row>
    <row r="84" spans="2:24" x14ac:dyDescent="0.15">
      <c r="B84" s="6">
        <v>81</v>
      </c>
      <c r="C84" s="21">
        <v>12814</v>
      </c>
      <c r="D84" s="21">
        <v>12804</v>
      </c>
      <c r="E84" s="21">
        <f t="shared" si="22"/>
        <v>25618</v>
      </c>
      <c r="F84" s="16">
        <f t="shared" si="23"/>
        <v>25.617999999999999</v>
      </c>
      <c r="G84" s="21">
        <v>5720571</v>
      </c>
      <c r="H84" s="21">
        <v>5708266</v>
      </c>
      <c r="I84" s="21">
        <f t="shared" si="24"/>
        <v>11428837</v>
      </c>
      <c r="J84" s="22">
        <f t="shared" si="25"/>
        <v>11.428837</v>
      </c>
      <c r="K84" s="23">
        <f t="shared" si="32"/>
        <v>80664754.846866652</v>
      </c>
      <c r="L84" s="22">
        <f t="shared" si="26"/>
        <v>80.664754846866657</v>
      </c>
      <c r="M84" s="3">
        <v>851297.20969000005</v>
      </c>
      <c r="N84" s="3">
        <v>851297.42948000005</v>
      </c>
      <c r="O84" s="3">
        <v>19.026424532699998</v>
      </c>
      <c r="P84" s="3">
        <v>39.753101084299999</v>
      </c>
      <c r="Q84" s="3">
        <v>78.818436113800004</v>
      </c>
      <c r="R84" s="3">
        <v>23.225273098500001</v>
      </c>
      <c r="S84" s="3">
        <f t="shared" si="27"/>
        <v>160.82323482929999</v>
      </c>
      <c r="T84" s="3">
        <f t="shared" si="28"/>
        <v>18.8602174</v>
      </c>
      <c r="U84" s="3">
        <f t="shared" si="33"/>
        <v>60.152995064532064</v>
      </c>
      <c r="V84" s="3">
        <f t="shared" si="29"/>
        <v>76.121554146529604</v>
      </c>
      <c r="W84" s="3">
        <f t="shared" si="30"/>
        <v>26.442656564499998</v>
      </c>
      <c r="X84" s="3">
        <f t="shared" si="31"/>
        <v>181.57742317556165</v>
      </c>
    </row>
    <row r="85" spans="2:24" x14ac:dyDescent="0.15">
      <c r="B85" s="6">
        <v>82</v>
      </c>
      <c r="C85" s="21">
        <v>21733</v>
      </c>
      <c r="D85" s="21">
        <v>22245</v>
      </c>
      <c r="E85" s="21">
        <f t="shared" si="22"/>
        <v>43978</v>
      </c>
      <c r="F85" s="16">
        <f t="shared" si="23"/>
        <v>43.978000000000002</v>
      </c>
      <c r="G85" s="21">
        <v>1437992</v>
      </c>
      <c r="H85" s="21">
        <v>1437752</v>
      </c>
      <c r="I85" s="21">
        <f t="shared" si="24"/>
        <v>2875744</v>
      </c>
      <c r="J85" s="22">
        <f t="shared" si="25"/>
        <v>2.8757440000000001</v>
      </c>
      <c r="K85" s="23">
        <f t="shared" si="32"/>
        <v>18573712.19940763</v>
      </c>
      <c r="L85" s="22">
        <f t="shared" si="26"/>
        <v>18.57371219940763</v>
      </c>
      <c r="M85" s="3">
        <v>51539.382132999999</v>
      </c>
      <c r="N85" s="3">
        <v>51539.38207</v>
      </c>
      <c r="O85" s="3">
        <v>20.468883832</v>
      </c>
      <c r="P85" s="3">
        <v>18.947395229600001</v>
      </c>
      <c r="Q85" s="3">
        <v>27.187707248500001</v>
      </c>
      <c r="R85" s="3">
        <v>13.8378129537</v>
      </c>
      <c r="S85" s="3">
        <f t="shared" si="27"/>
        <v>80.441799263799993</v>
      </c>
      <c r="T85" s="3">
        <f t="shared" si="28"/>
        <v>22.060365400000002</v>
      </c>
      <c r="U85" s="3">
        <f t="shared" si="33"/>
        <v>15.737318748299529</v>
      </c>
      <c r="V85" s="3">
        <f t="shared" si="29"/>
        <v>31.329075980652664</v>
      </c>
      <c r="W85" s="3">
        <f t="shared" si="30"/>
        <v>19.099826224000001</v>
      </c>
      <c r="X85" s="3">
        <f t="shared" si="31"/>
        <v>88.226586352952197</v>
      </c>
    </row>
    <row r="86" spans="2:24" x14ac:dyDescent="0.15">
      <c r="B86" s="6">
        <v>83</v>
      </c>
      <c r="C86" s="21">
        <v>45283</v>
      </c>
      <c r="D86" s="21">
        <v>45954</v>
      </c>
      <c r="E86" s="21">
        <f t="shared" si="22"/>
        <v>91237</v>
      </c>
      <c r="F86" s="16">
        <f t="shared" si="23"/>
        <v>91.236999999999995</v>
      </c>
      <c r="G86" s="21">
        <v>6318123</v>
      </c>
      <c r="H86" s="21">
        <v>6274776</v>
      </c>
      <c r="I86" s="21">
        <f t="shared" si="24"/>
        <v>12592899</v>
      </c>
      <c r="J86" s="22">
        <f t="shared" si="25"/>
        <v>12.592898999999999</v>
      </c>
      <c r="K86" s="23">
        <f t="shared" si="32"/>
        <v>89411166.081293762</v>
      </c>
      <c r="L86" s="22">
        <f t="shared" si="26"/>
        <v>89.411166081293757</v>
      </c>
      <c r="M86" s="3">
        <v>417563.93812399998</v>
      </c>
      <c r="N86" s="3">
        <v>417563.93893399998</v>
      </c>
      <c r="O86" s="3">
        <v>29.210237688799999</v>
      </c>
      <c r="P86" s="3">
        <v>52.941059357</v>
      </c>
      <c r="Q86" s="3">
        <v>72.934035362200007</v>
      </c>
      <c r="R86" s="3">
        <v>25.763872009300002</v>
      </c>
      <c r="S86" s="3">
        <f t="shared" si="27"/>
        <v>180.8492044173</v>
      </c>
      <c r="T86" s="3">
        <f t="shared" si="28"/>
        <v>30.297609100000003</v>
      </c>
      <c r="U86" s="3">
        <f t="shared" si="33"/>
        <v>66.465339815627431</v>
      </c>
      <c r="V86" s="3">
        <f t="shared" si="29"/>
        <v>82.431215211045327</v>
      </c>
      <c r="W86" s="3">
        <f t="shared" si="30"/>
        <v>27.442003791499999</v>
      </c>
      <c r="X86" s="3">
        <f t="shared" si="31"/>
        <v>206.63616791817276</v>
      </c>
    </row>
    <row r="87" spans="2:24" x14ac:dyDescent="0.15">
      <c r="B87" s="6">
        <v>84</v>
      </c>
      <c r="C87" s="21">
        <v>50681</v>
      </c>
      <c r="D87" s="21">
        <v>50735</v>
      </c>
      <c r="E87" s="21">
        <f t="shared" si="22"/>
        <v>101416</v>
      </c>
      <c r="F87" s="16">
        <f t="shared" si="23"/>
        <v>101.416</v>
      </c>
      <c r="G87" s="21">
        <v>4644565</v>
      </c>
      <c r="H87" s="21">
        <v>4527423</v>
      </c>
      <c r="I87" s="21">
        <f t="shared" si="24"/>
        <v>9171988</v>
      </c>
      <c r="J87" s="22">
        <f t="shared" si="25"/>
        <v>9.1719880000000007</v>
      </c>
      <c r="K87" s="23">
        <f t="shared" si="32"/>
        <v>63859631.469344139</v>
      </c>
      <c r="L87" s="22">
        <f t="shared" si="26"/>
        <v>63.859631469344137</v>
      </c>
      <c r="M87" s="3">
        <v>201533.95399000001</v>
      </c>
      <c r="N87" s="3">
        <v>201533.94871</v>
      </c>
      <c r="O87" s="3">
        <v>30.346285164600001</v>
      </c>
      <c r="P87" s="3">
        <v>41.257139998299998</v>
      </c>
      <c r="Q87" s="3">
        <v>70.045260412700003</v>
      </c>
      <c r="R87" s="3">
        <v>25.9353308574</v>
      </c>
      <c r="S87" s="3">
        <f t="shared" si="27"/>
        <v>167.58401643299999</v>
      </c>
      <c r="T87" s="3">
        <f t="shared" si="28"/>
        <v>32.071808799999999</v>
      </c>
      <c r="U87" s="3">
        <f t="shared" si="33"/>
        <v>48.063268397770742</v>
      </c>
      <c r="V87" s="3">
        <f t="shared" si="29"/>
        <v>63.99833814198486</v>
      </c>
      <c r="W87" s="3">
        <f t="shared" si="30"/>
        <v>24.505151697999999</v>
      </c>
      <c r="X87" s="3">
        <f t="shared" si="31"/>
        <v>168.63856703775559</v>
      </c>
    </row>
    <row r="88" spans="2:24" x14ac:dyDescent="0.15">
      <c r="B88" s="6">
        <v>85</v>
      </c>
      <c r="C88" s="21">
        <v>16511</v>
      </c>
      <c r="D88" s="21">
        <v>17235</v>
      </c>
      <c r="E88" s="21">
        <f t="shared" si="22"/>
        <v>33746</v>
      </c>
      <c r="F88" s="16">
        <f t="shared" si="23"/>
        <v>33.746000000000002</v>
      </c>
      <c r="G88" s="21">
        <v>3025061</v>
      </c>
      <c r="H88" s="21">
        <v>3025056</v>
      </c>
      <c r="I88" s="21">
        <f t="shared" si="24"/>
        <v>6050117</v>
      </c>
      <c r="J88" s="22">
        <f t="shared" si="25"/>
        <v>6.0501170000000002</v>
      </c>
      <c r="K88" s="23">
        <f t="shared" si="32"/>
        <v>41030464.294971973</v>
      </c>
      <c r="L88" s="22">
        <f t="shared" si="26"/>
        <v>41.030464294971971</v>
      </c>
      <c r="M88" s="3">
        <v>83542.729735000001</v>
      </c>
      <c r="N88" s="3">
        <v>83542.729517</v>
      </c>
      <c r="O88" s="3">
        <v>20.752390141799999</v>
      </c>
      <c r="P88" s="3">
        <v>32.035545954100002</v>
      </c>
      <c r="Q88" s="3">
        <v>33.874427369499998</v>
      </c>
      <c r="R88" s="3">
        <v>15.790610761</v>
      </c>
      <c r="S88" s="3">
        <f t="shared" si="27"/>
        <v>102.4529742264</v>
      </c>
      <c r="T88" s="3">
        <f t="shared" si="28"/>
        <v>20.276927799999999</v>
      </c>
      <c r="U88" s="3">
        <f t="shared" si="33"/>
        <v>31.721234887991688</v>
      </c>
      <c r="V88" s="3">
        <f t="shared" si="29"/>
        <v>47.52937694239278</v>
      </c>
      <c r="W88" s="3">
        <f t="shared" si="30"/>
        <v>21.8250254445</v>
      </c>
      <c r="X88" s="3">
        <f t="shared" si="31"/>
        <v>121.35256507488447</v>
      </c>
    </row>
    <row r="89" spans="2:24" x14ac:dyDescent="0.15">
      <c r="B89" s="6">
        <v>86</v>
      </c>
      <c r="C89" s="21">
        <v>11166</v>
      </c>
      <c r="D89" s="21">
        <v>11836</v>
      </c>
      <c r="E89" s="21">
        <f t="shared" si="22"/>
        <v>23002</v>
      </c>
      <c r="F89" s="16">
        <f t="shared" si="23"/>
        <v>23.001999999999999</v>
      </c>
      <c r="G89" s="21">
        <v>2436958</v>
      </c>
      <c r="H89" s="21">
        <v>2368104</v>
      </c>
      <c r="I89" s="21">
        <f t="shared" si="24"/>
        <v>4805062</v>
      </c>
      <c r="J89" s="22">
        <f t="shared" si="25"/>
        <v>4.8050620000000004</v>
      </c>
      <c r="K89" s="23">
        <f t="shared" si="32"/>
        <v>32105977.940003827</v>
      </c>
      <c r="L89" s="22">
        <f t="shared" si="26"/>
        <v>32.105977940003825</v>
      </c>
      <c r="M89" s="3">
        <v>108462.13139</v>
      </c>
      <c r="N89" s="3">
        <v>108462.131288</v>
      </c>
      <c r="O89" s="3">
        <v>18.014657995699999</v>
      </c>
      <c r="P89" s="3">
        <v>23.074094543099999</v>
      </c>
      <c r="Q89" s="3">
        <v>31.226349752099999</v>
      </c>
      <c r="R89" s="3">
        <v>15.6850068373</v>
      </c>
      <c r="S89" s="3">
        <f t="shared" si="27"/>
        <v>88.000109128199995</v>
      </c>
      <c r="T89" s="3">
        <f t="shared" si="28"/>
        <v>18.404248599999999</v>
      </c>
      <c r="U89" s="3">
        <f t="shared" si="33"/>
        <v>25.358234260572267</v>
      </c>
      <c r="V89" s="3">
        <f t="shared" si="29"/>
        <v>41.091252485918758</v>
      </c>
      <c r="W89" s="3">
        <f t="shared" si="30"/>
        <v>20.756145727</v>
      </c>
      <c r="X89" s="3">
        <f t="shared" si="31"/>
        <v>105.60988107349102</v>
      </c>
    </row>
    <row r="90" spans="2:24" x14ac:dyDescent="0.15">
      <c r="B90" s="6">
        <v>87</v>
      </c>
      <c r="C90" s="21">
        <v>8926</v>
      </c>
      <c r="D90" s="21">
        <v>9021</v>
      </c>
      <c r="E90" s="21">
        <f t="shared" si="22"/>
        <v>17947</v>
      </c>
      <c r="F90" s="16">
        <f t="shared" si="23"/>
        <v>17.946999999999999</v>
      </c>
      <c r="G90" s="21">
        <v>332255</v>
      </c>
      <c r="H90" s="21">
        <v>331656</v>
      </c>
      <c r="I90" s="21">
        <f t="shared" si="24"/>
        <v>663911</v>
      </c>
      <c r="J90" s="22">
        <f t="shared" si="25"/>
        <v>0.66391100000000003</v>
      </c>
      <c r="K90" s="23">
        <f t="shared" si="32"/>
        <v>3865362.7821229226</v>
      </c>
      <c r="L90" s="22">
        <f t="shared" si="26"/>
        <v>3.8653627821229226</v>
      </c>
      <c r="M90" s="3">
        <v>63148.25389</v>
      </c>
      <c r="N90" s="3">
        <v>63148.253757999999</v>
      </c>
      <c r="O90" s="3">
        <v>16.636226235399999</v>
      </c>
      <c r="P90" s="3">
        <v>13.862353927699999</v>
      </c>
      <c r="Q90" s="3">
        <v>13.5230190304</v>
      </c>
      <c r="R90" s="3">
        <v>10.192998064899999</v>
      </c>
      <c r="S90" s="3">
        <f t="shared" si="27"/>
        <v>54.214597258399991</v>
      </c>
      <c r="T90" s="3">
        <f t="shared" si="28"/>
        <v>17.5231621</v>
      </c>
      <c r="U90" s="3">
        <f t="shared" si="33"/>
        <v>5.317636961941</v>
      </c>
      <c r="V90" s="3">
        <f t="shared" si="29"/>
        <v>20.718472711023477</v>
      </c>
      <c r="W90" s="3">
        <f t="shared" si="30"/>
        <v>17.2009675935</v>
      </c>
      <c r="X90" s="3">
        <f t="shared" si="31"/>
        <v>60.760239366464475</v>
      </c>
    </row>
    <row r="91" spans="2:24" x14ac:dyDescent="0.15">
      <c r="B91" s="6">
        <v>88</v>
      </c>
      <c r="C91" s="21">
        <v>12393</v>
      </c>
      <c r="D91" s="21">
        <v>12515</v>
      </c>
      <c r="E91" s="21">
        <f t="shared" si="22"/>
        <v>24908</v>
      </c>
      <c r="F91" s="16">
        <f t="shared" si="23"/>
        <v>24.908000000000001</v>
      </c>
      <c r="G91" s="21">
        <v>1173850</v>
      </c>
      <c r="H91" s="21">
        <v>1177611</v>
      </c>
      <c r="I91" s="21">
        <f t="shared" si="24"/>
        <v>2351461</v>
      </c>
      <c r="J91" s="22">
        <f t="shared" si="25"/>
        <v>2.351461</v>
      </c>
      <c r="K91" s="23">
        <f t="shared" si="32"/>
        <v>14981952.307918876</v>
      </c>
      <c r="L91" s="22">
        <f t="shared" si="26"/>
        <v>14.981952307918876</v>
      </c>
      <c r="M91" s="3">
        <v>84448.209388000003</v>
      </c>
      <c r="N91" s="3">
        <v>84448.209384999995</v>
      </c>
      <c r="O91" s="3">
        <v>19.432466022500002</v>
      </c>
      <c r="P91" s="3">
        <v>17.010507027799999</v>
      </c>
      <c r="Q91" s="3">
        <v>20.0433075151</v>
      </c>
      <c r="R91" s="3">
        <v>12.0664555684</v>
      </c>
      <c r="S91" s="3">
        <f t="shared" si="27"/>
        <v>68.552736133799996</v>
      </c>
      <c r="T91" s="3">
        <f t="shared" si="28"/>
        <v>18.736464399999999</v>
      </c>
      <c r="U91" s="3">
        <f t="shared" si="33"/>
        <v>13.189252410860004</v>
      </c>
      <c r="V91" s="3">
        <f t="shared" si="29"/>
        <v>28.737980394932677</v>
      </c>
      <c r="W91" s="3">
        <f t="shared" si="30"/>
        <v>18.6497292685</v>
      </c>
      <c r="X91" s="3">
        <f t="shared" si="31"/>
        <v>79.313426474292683</v>
      </c>
    </row>
    <row r="92" spans="2:24" x14ac:dyDescent="0.15">
      <c r="B92" s="6">
        <v>89</v>
      </c>
      <c r="C92" s="21">
        <v>27605</v>
      </c>
      <c r="D92" s="21">
        <v>27764</v>
      </c>
      <c r="E92" s="21">
        <f t="shared" si="22"/>
        <v>55369</v>
      </c>
      <c r="F92" s="16">
        <f t="shared" si="23"/>
        <v>55.369</v>
      </c>
      <c r="G92" s="21">
        <v>1982414</v>
      </c>
      <c r="H92" s="21">
        <v>1980442</v>
      </c>
      <c r="I92" s="21">
        <f t="shared" si="24"/>
        <v>3962856</v>
      </c>
      <c r="J92" s="22">
        <f t="shared" si="25"/>
        <v>3.9628559999999999</v>
      </c>
      <c r="K92" s="23">
        <f t="shared" si="32"/>
        <v>26146956.745924801</v>
      </c>
      <c r="L92" s="22">
        <f t="shared" si="26"/>
        <v>26.1469567459248</v>
      </c>
      <c r="M92" s="3">
        <v>111399.367717</v>
      </c>
      <c r="N92" s="3">
        <v>111399.367598</v>
      </c>
      <c r="O92" s="3">
        <v>23.232430797199999</v>
      </c>
      <c r="P92" s="3">
        <v>24.5241916467</v>
      </c>
      <c r="Q92" s="3">
        <v>25.618270402699999</v>
      </c>
      <c r="R92" s="3">
        <v>16.5022805748</v>
      </c>
      <c r="S92" s="3">
        <f t="shared" si="27"/>
        <v>89.877173421400002</v>
      </c>
      <c r="T92" s="3">
        <f t="shared" si="28"/>
        <v>24.0458167</v>
      </c>
      <c r="U92" s="3">
        <f t="shared" si="33"/>
        <v>21.117539946557873</v>
      </c>
      <c r="V92" s="3">
        <f t="shared" si="29"/>
        <v>36.792414596510156</v>
      </c>
      <c r="W92" s="3">
        <f t="shared" si="30"/>
        <v>20.033111876</v>
      </c>
      <c r="X92" s="3">
        <f t="shared" si="31"/>
        <v>101.98888311906802</v>
      </c>
    </row>
    <row r="93" spans="2:24" s="4" customFormat="1" x14ac:dyDescent="0.15">
      <c r="K93" s="19"/>
    </row>
  </sheetData>
  <mergeCells count="15">
    <mergeCell ref="B2:B3"/>
    <mergeCell ref="AA18:AF18"/>
    <mergeCell ref="AA19:AF19"/>
    <mergeCell ref="C2:N2"/>
    <mergeCell ref="AC12:AF12"/>
    <mergeCell ref="AC11:AF11"/>
    <mergeCell ref="AC13:AF13"/>
    <mergeCell ref="AC14:AF14"/>
    <mergeCell ref="AC15:AF15"/>
    <mergeCell ref="Z18:Z19"/>
    <mergeCell ref="Z2:Z7"/>
    <mergeCell ref="AA2:AF2"/>
    <mergeCell ref="Z11:Z15"/>
    <mergeCell ref="O2:S2"/>
    <mergeCell ref="T2:X2"/>
  </mergeCells>
  <phoneticPr fontId="2" type="noConversion"/>
  <pageMargins left="0.7" right="0.7" top="0.75" bottom="0.75" header="0.3" footer="0.3"/>
  <ignoredErrors>
    <ignoredError sqref="K4:K9 K10:K20 K21:K92" formula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612"/>
  <sheetViews>
    <sheetView topLeftCell="J1" workbookViewId="0">
      <selection activeCell="X16" sqref="X16"/>
    </sheetView>
  </sheetViews>
  <sheetFormatPr defaultRowHeight="13.5" x14ac:dyDescent="0.15"/>
  <cols>
    <col min="1" max="1" width="6.75" bestFit="1" customWidth="1"/>
    <col min="2" max="2" width="10" bestFit="1" customWidth="1"/>
    <col min="3" max="3" width="6" style="17" bestFit="1" customWidth="1"/>
    <col min="4" max="4" width="7.875" bestFit="1" customWidth="1"/>
    <col min="5" max="5" width="6.75" bestFit="1" customWidth="1"/>
    <col min="6" max="6" width="7.875" bestFit="1" customWidth="1"/>
    <col min="7" max="7" width="8.25" bestFit="1" customWidth="1"/>
    <col min="8" max="10" width="9.375" bestFit="1" customWidth="1"/>
    <col min="11" max="11" width="7.125" bestFit="1" customWidth="1"/>
    <col min="12" max="12" width="13.625" style="27" bestFit="1" customWidth="1"/>
    <col min="13" max="13" width="12.5" bestFit="1" customWidth="1"/>
    <col min="14" max="14" width="12.75" bestFit="1" customWidth="1"/>
    <col min="15" max="16" width="13.875" bestFit="1" customWidth="1"/>
    <col min="17" max="17" width="12.75" bestFit="1" customWidth="1"/>
    <col min="18" max="18" width="13.875" bestFit="1" customWidth="1"/>
    <col min="19" max="19" width="12.25" bestFit="1" customWidth="1"/>
    <col min="20" max="20" width="11.625" bestFit="1" customWidth="1"/>
    <col min="21" max="21" width="11.75" bestFit="1" customWidth="1"/>
    <col min="22" max="23" width="15" bestFit="1" customWidth="1"/>
    <col min="24" max="24" width="12.125" bestFit="1" customWidth="1"/>
    <col min="25" max="25" width="12.75" bestFit="1" customWidth="1"/>
    <col min="26" max="27" width="12.25" bestFit="1" customWidth="1"/>
  </cols>
  <sheetData>
    <row r="2" spans="2:24" x14ac:dyDescent="0.15">
      <c r="B2" s="55" t="s">
        <v>55</v>
      </c>
      <c r="C2" s="62" t="s">
        <v>56</v>
      </c>
      <c r="D2" s="62"/>
      <c r="E2" s="62"/>
      <c r="F2" s="62"/>
      <c r="G2" s="62"/>
      <c r="H2" s="62"/>
      <c r="I2" s="62"/>
      <c r="J2" s="62"/>
      <c r="K2" s="62"/>
      <c r="L2" s="62"/>
      <c r="M2" s="62"/>
      <c r="N2" s="55" t="s">
        <v>29</v>
      </c>
      <c r="O2" s="55"/>
      <c r="P2" s="55"/>
      <c r="Q2" s="55"/>
      <c r="R2" s="55"/>
      <c r="S2" s="17"/>
    </row>
    <row r="3" spans="2:24" x14ac:dyDescent="0.15">
      <c r="B3" s="55"/>
      <c r="C3" s="6" t="s">
        <v>54</v>
      </c>
      <c r="D3" s="6" t="s">
        <v>32</v>
      </c>
      <c r="E3" s="6" t="s">
        <v>33</v>
      </c>
      <c r="F3" s="6" t="s">
        <v>18</v>
      </c>
      <c r="G3" s="6" t="s">
        <v>34</v>
      </c>
      <c r="H3" s="6" t="s">
        <v>35</v>
      </c>
      <c r="I3" s="6" t="s">
        <v>36</v>
      </c>
      <c r="J3" s="6" t="s">
        <v>19</v>
      </c>
      <c r="K3" s="6" t="s">
        <v>37</v>
      </c>
      <c r="L3" s="25" t="s">
        <v>38</v>
      </c>
      <c r="M3" s="6" t="s">
        <v>39</v>
      </c>
      <c r="N3" s="13" t="s">
        <v>6</v>
      </c>
      <c r="O3" s="2" t="s">
        <v>7</v>
      </c>
      <c r="P3" s="2" t="s">
        <v>8</v>
      </c>
      <c r="Q3" s="2" t="s">
        <v>9</v>
      </c>
      <c r="R3" s="2" t="s">
        <v>4</v>
      </c>
    </row>
    <row r="4" spans="2:24" x14ac:dyDescent="0.15">
      <c r="B4" s="55" t="s">
        <v>53</v>
      </c>
      <c r="C4" s="6">
        <v>630102</v>
      </c>
      <c r="D4" s="21">
        <v>120670</v>
      </c>
      <c r="E4" s="21">
        <v>12914</v>
      </c>
      <c r="F4" s="21">
        <f t="shared" ref="F4:F67" si="0">D4+E4</f>
        <v>133584</v>
      </c>
      <c r="G4" s="16">
        <f t="shared" ref="G4:G67" si="1">F4/1000</f>
        <v>133.584</v>
      </c>
      <c r="H4" s="21">
        <v>1920386</v>
      </c>
      <c r="I4" s="21">
        <v>1917954</v>
      </c>
      <c r="J4" s="21">
        <f>H4+I4</f>
        <v>3838340</v>
      </c>
      <c r="K4" s="16">
        <f t="shared" ref="K4:K67" si="2">J4/1000000</f>
        <v>3.8383400000000001</v>
      </c>
      <c r="L4" s="26">
        <f>J4*LOG10(J4)</f>
        <v>25272181.138747133</v>
      </c>
      <c r="M4" s="16">
        <f t="shared" ref="M4:M67" si="3">L4/1000000</f>
        <v>25.272181138747133</v>
      </c>
      <c r="N4" s="3">
        <f t="shared" ref="N4:N67" si="4">F4*0.0001743+14.395</f>
        <v>37.678691200000003</v>
      </c>
      <c r="O4" s="3">
        <f>0.00000000000000009*S23*S23+0.0000007064*S23++ 2.5858</f>
        <v>2.5857999999999999</v>
      </c>
      <c r="P4" s="3">
        <f>S23*0.0000007214+17.93</f>
        <v>17.93</v>
      </c>
      <c r="Q4" s="3">
        <f t="shared" ref="Q4:Q67" si="5">J4*0.0000008585 + 16.631</f>
        <v>19.926214890000001</v>
      </c>
      <c r="R4" s="3">
        <f>N4+O4+P4+Q4</f>
        <v>78.120706089999999</v>
      </c>
      <c r="S4" s="20"/>
    </row>
    <row r="5" spans="2:24" x14ac:dyDescent="0.15">
      <c r="B5" s="55"/>
      <c r="C5" s="6">
        <v>630103</v>
      </c>
      <c r="D5" s="21">
        <v>17054</v>
      </c>
      <c r="E5" s="21">
        <v>17355</v>
      </c>
      <c r="F5" s="21">
        <f t="shared" si="0"/>
        <v>34409</v>
      </c>
      <c r="G5" s="16">
        <f t="shared" si="1"/>
        <v>34.408999999999999</v>
      </c>
      <c r="H5" s="21">
        <v>3022836</v>
      </c>
      <c r="I5" s="21">
        <v>3001272</v>
      </c>
      <c r="J5" s="21">
        <f t="shared" ref="J5:J68" si="6">H5+I5</f>
        <v>6024108</v>
      </c>
      <c r="K5" s="16">
        <f t="shared" si="2"/>
        <v>6.024108</v>
      </c>
      <c r="L5" s="26">
        <f t="shared" ref="L5:L68" si="7">J5*LOG10(J5)</f>
        <v>40842806.150073007</v>
      </c>
      <c r="M5" s="16">
        <f t="shared" si="3"/>
        <v>40.84280615007301</v>
      </c>
      <c r="N5" s="3">
        <f t="shared" si="4"/>
        <v>20.392488700000001</v>
      </c>
      <c r="O5" s="3">
        <f t="shared" ref="O5:O68" si="8">0.00000000000000009*L5*L5+0.0000007064*L5++ 2.5858</f>
        <v>31.58729039769069</v>
      </c>
      <c r="P5" s="3">
        <f t="shared" ref="P5:P68" si="9">L5*0.0000007214+17.93</f>
        <v>47.394000356662666</v>
      </c>
      <c r="Q5" s="3">
        <f t="shared" si="5"/>
        <v>21.802696718</v>
      </c>
      <c r="R5" s="3">
        <f t="shared" ref="R5:R68" si="10">N5+O5+P5+Q5</f>
        <v>121.17647617235335</v>
      </c>
      <c r="S5" s="20"/>
      <c r="T5" s="6" t="s">
        <v>31</v>
      </c>
      <c r="U5" s="6" t="s">
        <v>42</v>
      </c>
      <c r="V5" s="6" t="s">
        <v>43</v>
      </c>
      <c r="W5" s="6" t="s">
        <v>44</v>
      </c>
      <c r="X5" s="7" t="s">
        <v>52</v>
      </c>
    </row>
    <row r="6" spans="2:24" x14ac:dyDescent="0.15">
      <c r="B6" s="55"/>
      <c r="C6" s="6">
        <v>630104</v>
      </c>
      <c r="D6" s="21">
        <v>7085</v>
      </c>
      <c r="E6" s="21">
        <v>7170</v>
      </c>
      <c r="F6" s="21">
        <f t="shared" si="0"/>
        <v>14255</v>
      </c>
      <c r="G6" s="16">
        <f t="shared" si="1"/>
        <v>14.255000000000001</v>
      </c>
      <c r="H6" s="21">
        <v>848970</v>
      </c>
      <c r="I6" s="21">
        <v>846037</v>
      </c>
      <c r="J6" s="21">
        <f t="shared" si="6"/>
        <v>1695007</v>
      </c>
      <c r="K6" s="16">
        <f t="shared" si="2"/>
        <v>1.6950069999999999</v>
      </c>
      <c r="L6" s="26">
        <f t="shared" si="7"/>
        <v>10558489.290059345</v>
      </c>
      <c r="M6" s="16">
        <f t="shared" si="3"/>
        <v>10.558489290059345</v>
      </c>
      <c r="N6" s="3">
        <f t="shared" si="4"/>
        <v>16.8796465</v>
      </c>
      <c r="O6" s="3">
        <f t="shared" si="8"/>
        <v>10.054350187145868</v>
      </c>
      <c r="P6" s="3">
        <f t="shared" si="9"/>
        <v>25.546894173848813</v>
      </c>
      <c r="Q6" s="3">
        <f t="shared" si="5"/>
        <v>18.0861635095</v>
      </c>
      <c r="R6" s="3">
        <f t="shared" si="10"/>
        <v>70.567054370494674</v>
      </c>
      <c r="S6" s="20"/>
      <c r="T6" s="6" t="s">
        <v>50</v>
      </c>
      <c r="U6" s="29">
        <v>54158.1726709</v>
      </c>
      <c r="V6" s="29">
        <f>SUM(R479:R595)</f>
        <v>51664.532360746838</v>
      </c>
      <c r="W6" s="29">
        <f t="shared" ref="W6:W12" si="11">ABS(U6-V6)</f>
        <v>2493.6403101531614</v>
      </c>
      <c r="X6" s="29">
        <f t="shared" ref="X6:X13" si="12">W6/U6</f>
        <v>4.6043656703599084E-2</v>
      </c>
    </row>
    <row r="7" spans="2:24" x14ac:dyDescent="0.15">
      <c r="B7" s="55"/>
      <c r="C7" s="6">
        <v>630105</v>
      </c>
      <c r="D7" s="21">
        <v>15121</v>
      </c>
      <c r="E7" s="21">
        <v>15146</v>
      </c>
      <c r="F7" s="21">
        <f t="shared" si="0"/>
        <v>30267</v>
      </c>
      <c r="G7" s="16">
        <f t="shared" si="1"/>
        <v>30.266999999999999</v>
      </c>
      <c r="H7" s="21">
        <v>1906073</v>
      </c>
      <c r="I7" s="21">
        <v>1845842</v>
      </c>
      <c r="J7" s="21">
        <f t="shared" si="6"/>
        <v>3751915</v>
      </c>
      <c r="K7" s="16">
        <f t="shared" si="2"/>
        <v>3.7519149999999999</v>
      </c>
      <c r="L7" s="26">
        <f t="shared" si="7"/>
        <v>24666038.410107426</v>
      </c>
      <c r="M7" s="16">
        <f t="shared" si="3"/>
        <v>24.666038410107426</v>
      </c>
      <c r="N7" s="3">
        <f t="shared" si="4"/>
        <v>19.670538100000002</v>
      </c>
      <c r="O7" s="3">
        <f t="shared" si="8"/>
        <v>20.064646743476288</v>
      </c>
      <c r="P7" s="3">
        <f t="shared" si="9"/>
        <v>35.724080109051499</v>
      </c>
      <c r="Q7" s="3">
        <f t="shared" si="5"/>
        <v>19.852019027499999</v>
      </c>
      <c r="R7" s="3">
        <f t="shared" si="10"/>
        <v>95.311283980027781</v>
      </c>
      <c r="S7" s="20"/>
      <c r="T7" s="6" t="s">
        <v>49</v>
      </c>
      <c r="U7" s="29">
        <v>39550.254999999997</v>
      </c>
      <c r="V7" s="29">
        <f>SUM(R351:R478)</f>
        <v>37914.467755387137</v>
      </c>
      <c r="W7" s="29">
        <f t="shared" si="11"/>
        <v>1635.7872446128604</v>
      </c>
      <c r="X7" s="29">
        <f t="shared" si="12"/>
        <v>4.1359714232256165E-2</v>
      </c>
    </row>
    <row r="8" spans="2:24" x14ac:dyDescent="0.15">
      <c r="B8" s="55"/>
      <c r="C8" s="6">
        <v>630121</v>
      </c>
      <c r="D8" s="21">
        <v>85247</v>
      </c>
      <c r="E8" s="21">
        <v>86293</v>
      </c>
      <c r="F8" s="21">
        <f t="shared" si="0"/>
        <v>171540</v>
      </c>
      <c r="G8" s="16">
        <f t="shared" si="1"/>
        <v>171.54</v>
      </c>
      <c r="H8" s="21">
        <v>13230658</v>
      </c>
      <c r="I8" s="21">
        <v>13213282</v>
      </c>
      <c r="J8" s="21">
        <f t="shared" si="6"/>
        <v>26443940</v>
      </c>
      <c r="K8" s="16">
        <f t="shared" si="2"/>
        <v>26.443940000000001</v>
      </c>
      <c r="L8" s="26">
        <f t="shared" si="7"/>
        <v>196275547.71737292</v>
      </c>
      <c r="M8" s="16">
        <f t="shared" si="3"/>
        <v>196.27554771737292</v>
      </c>
      <c r="N8" s="3">
        <f t="shared" si="4"/>
        <v>44.294421999999997</v>
      </c>
      <c r="O8" s="3">
        <f t="shared" si="8"/>
        <v>144.70201506441018</v>
      </c>
      <c r="P8" s="3">
        <f t="shared" si="9"/>
        <v>159.52318012331284</v>
      </c>
      <c r="Q8" s="3">
        <f t="shared" si="5"/>
        <v>39.333122490000001</v>
      </c>
      <c r="R8" s="3">
        <f t="shared" si="10"/>
        <v>387.85273967772304</v>
      </c>
      <c r="S8" s="20"/>
      <c r="T8" s="6" t="s">
        <v>51</v>
      </c>
      <c r="U8" s="29">
        <v>2743.127</v>
      </c>
      <c r="V8" s="29">
        <f>SUM(R596:R611)</f>
        <v>2529.1319251417085</v>
      </c>
      <c r="W8" s="29">
        <f t="shared" si="11"/>
        <v>213.99507485829145</v>
      </c>
      <c r="X8" s="29">
        <f t="shared" si="12"/>
        <v>7.8011362528345007E-2</v>
      </c>
    </row>
    <row r="9" spans="2:24" x14ac:dyDescent="0.15">
      <c r="B9" s="55"/>
      <c r="C9" s="6">
        <v>630122</v>
      </c>
      <c r="D9" s="21">
        <v>105866</v>
      </c>
      <c r="E9" s="21">
        <v>106899</v>
      </c>
      <c r="F9" s="21">
        <f t="shared" si="0"/>
        <v>212765</v>
      </c>
      <c r="G9" s="16">
        <f t="shared" si="1"/>
        <v>212.76499999999999</v>
      </c>
      <c r="H9" s="21">
        <v>17172291</v>
      </c>
      <c r="I9" s="21">
        <v>17159600</v>
      </c>
      <c r="J9" s="21">
        <f t="shared" si="6"/>
        <v>34331891</v>
      </c>
      <c r="K9" s="16">
        <f t="shared" si="2"/>
        <v>34.331890999999999</v>
      </c>
      <c r="L9" s="26">
        <f t="shared" si="7"/>
        <v>258714752.90425164</v>
      </c>
      <c r="M9" s="16">
        <f t="shared" si="3"/>
        <v>258.71475290425161</v>
      </c>
      <c r="N9" s="3">
        <f t="shared" si="4"/>
        <v>51.4799395</v>
      </c>
      <c r="O9" s="3">
        <f t="shared" si="8"/>
        <v>191.36590055489108</v>
      </c>
      <c r="P9" s="3">
        <f t="shared" si="9"/>
        <v>204.56682274512713</v>
      </c>
      <c r="Q9" s="3">
        <f t="shared" si="5"/>
        <v>46.104928423499999</v>
      </c>
      <c r="R9" s="3">
        <f t="shared" si="10"/>
        <v>493.5175912235182</v>
      </c>
      <c r="S9" s="20"/>
      <c r="T9" s="6" t="s">
        <v>48</v>
      </c>
      <c r="U9" s="29">
        <v>28432.039000000001</v>
      </c>
      <c r="V9" s="29">
        <f>SUM(R261:R350)</f>
        <v>21489.040629857522</v>
      </c>
      <c r="W9" s="29">
        <f t="shared" si="11"/>
        <v>6942.998370142479</v>
      </c>
      <c r="X9" s="29">
        <f t="shared" si="12"/>
        <v>0.24419628751010361</v>
      </c>
    </row>
    <row r="10" spans="2:24" x14ac:dyDescent="0.15">
      <c r="B10" s="55"/>
      <c r="C10" s="6">
        <v>630123</v>
      </c>
      <c r="D10" s="21">
        <v>36179</v>
      </c>
      <c r="E10" s="21">
        <v>36517</v>
      </c>
      <c r="F10" s="21">
        <f t="shared" si="0"/>
        <v>72696</v>
      </c>
      <c r="G10" s="16">
        <f t="shared" si="1"/>
        <v>72.695999999999998</v>
      </c>
      <c r="H10" s="21">
        <v>13993081</v>
      </c>
      <c r="I10" s="21">
        <v>13957654</v>
      </c>
      <c r="J10" s="21">
        <f t="shared" si="6"/>
        <v>27950735</v>
      </c>
      <c r="K10" s="16">
        <f t="shared" si="2"/>
        <v>27.950735000000002</v>
      </c>
      <c r="L10" s="26">
        <f t="shared" si="7"/>
        <v>208132163.95289049</v>
      </c>
      <c r="M10" s="16">
        <f t="shared" si="3"/>
        <v>208.13216395289049</v>
      </c>
      <c r="N10" s="3">
        <f t="shared" si="4"/>
        <v>27.0659128</v>
      </c>
      <c r="O10" s="3">
        <f t="shared" si="8"/>
        <v>153.509070406776</v>
      </c>
      <c r="P10" s="3">
        <f t="shared" si="9"/>
        <v>168.07654307561521</v>
      </c>
      <c r="Q10" s="3">
        <f t="shared" si="5"/>
        <v>40.626705997499997</v>
      </c>
      <c r="R10" s="3">
        <f t="shared" si="10"/>
        <v>389.2782322798912</v>
      </c>
      <c r="S10" s="20"/>
      <c r="T10" s="6" t="s">
        <v>47</v>
      </c>
      <c r="U10" s="29">
        <v>35075.642998700001</v>
      </c>
      <c r="V10" s="29">
        <f>SUM(R124:R260)</f>
        <v>27635.251930486749</v>
      </c>
      <c r="W10" s="29">
        <f t="shared" si="11"/>
        <v>7440.3910682132519</v>
      </c>
      <c r="X10" s="29">
        <f t="shared" si="12"/>
        <v>0.21212415317629424</v>
      </c>
    </row>
    <row r="11" spans="2:24" x14ac:dyDescent="0.15">
      <c r="B11" s="55"/>
      <c r="C11" s="6">
        <v>630202</v>
      </c>
      <c r="D11" s="21">
        <v>103619</v>
      </c>
      <c r="E11" s="21">
        <v>104018</v>
      </c>
      <c r="F11" s="21">
        <f t="shared" si="0"/>
        <v>207637</v>
      </c>
      <c r="G11" s="16">
        <f t="shared" si="1"/>
        <v>207.637</v>
      </c>
      <c r="H11" s="21">
        <v>16910844</v>
      </c>
      <c r="I11" s="21">
        <v>16901062</v>
      </c>
      <c r="J11" s="21">
        <f t="shared" si="6"/>
        <v>33811906</v>
      </c>
      <c r="K11" s="16">
        <f t="shared" si="2"/>
        <v>33.811906</v>
      </c>
      <c r="L11" s="26">
        <f t="shared" si="7"/>
        <v>254572195.37230036</v>
      </c>
      <c r="M11" s="16">
        <f t="shared" si="3"/>
        <v>254.57219537230037</v>
      </c>
      <c r="N11" s="3">
        <f t="shared" si="4"/>
        <v>50.586129100000008</v>
      </c>
      <c r="O11" s="3">
        <f t="shared" si="8"/>
        <v>188.24822905009353</v>
      </c>
      <c r="P11" s="3">
        <f t="shared" si="9"/>
        <v>201.57838174157749</v>
      </c>
      <c r="Q11" s="3">
        <f t="shared" si="5"/>
        <v>45.658521301</v>
      </c>
      <c r="R11" s="3">
        <f t="shared" si="10"/>
        <v>486.07126119267099</v>
      </c>
      <c r="S11" s="20"/>
      <c r="T11" s="6" t="s">
        <v>46</v>
      </c>
      <c r="U11" s="29">
        <v>74659.131445199993</v>
      </c>
      <c r="V11" s="29">
        <f>SUM(R50:R123)</f>
        <v>77058.160587515828</v>
      </c>
      <c r="W11" s="29">
        <f t="shared" si="11"/>
        <v>2399.0291423158342</v>
      </c>
      <c r="X11" s="29">
        <f t="shared" si="12"/>
        <v>3.2133097397158014E-2</v>
      </c>
    </row>
    <row r="12" spans="2:24" x14ac:dyDescent="0.15">
      <c r="B12" s="55"/>
      <c r="C12" s="6">
        <v>630203</v>
      </c>
      <c r="D12" s="21">
        <v>29012</v>
      </c>
      <c r="E12" s="21">
        <v>29240</v>
      </c>
      <c r="F12" s="21">
        <f t="shared" si="0"/>
        <v>58252</v>
      </c>
      <c r="G12" s="16">
        <f t="shared" si="1"/>
        <v>58.252000000000002</v>
      </c>
      <c r="H12" s="21">
        <v>4996055</v>
      </c>
      <c r="I12" s="21">
        <v>4987387</v>
      </c>
      <c r="J12" s="21">
        <f t="shared" si="6"/>
        <v>9983442</v>
      </c>
      <c r="K12" s="16">
        <f t="shared" si="2"/>
        <v>9.9834420000000001</v>
      </c>
      <c r="L12" s="26">
        <f t="shared" si="7"/>
        <v>69876908.908725947</v>
      </c>
      <c r="M12" s="16">
        <f t="shared" si="3"/>
        <v>69.876908908725952</v>
      </c>
      <c r="N12" s="3">
        <f t="shared" si="4"/>
        <v>24.5483236</v>
      </c>
      <c r="O12" s="3">
        <f t="shared" si="8"/>
        <v>52.386298869001465</v>
      </c>
      <c r="P12" s="3">
        <f t="shared" si="9"/>
        <v>68.339202086754895</v>
      </c>
      <c r="Q12" s="3">
        <f t="shared" si="5"/>
        <v>25.201784957000001</v>
      </c>
      <c r="R12" s="3">
        <f t="shared" si="10"/>
        <v>170.47560951275636</v>
      </c>
      <c r="S12" s="20"/>
      <c r="T12" s="6" t="s">
        <v>53</v>
      </c>
      <c r="U12" s="29">
        <v>32129.256051199998</v>
      </c>
      <c r="V12" s="29">
        <f>SUM(R4:R49)</f>
        <v>34644.450642867349</v>
      </c>
      <c r="W12" s="29">
        <f t="shared" si="11"/>
        <v>2515.1945916673503</v>
      </c>
      <c r="X12" s="29">
        <f t="shared" si="12"/>
        <v>7.8283623737170543E-2</v>
      </c>
    </row>
    <row r="13" spans="2:24" x14ac:dyDescent="0.15">
      <c r="B13" s="55"/>
      <c r="C13" s="6">
        <v>630222</v>
      </c>
      <c r="D13" s="21">
        <v>123835</v>
      </c>
      <c r="E13" s="21">
        <v>124230</v>
      </c>
      <c r="F13" s="21">
        <f t="shared" si="0"/>
        <v>248065</v>
      </c>
      <c r="G13" s="16">
        <f t="shared" si="1"/>
        <v>248.065</v>
      </c>
      <c r="H13" s="21">
        <v>17320120</v>
      </c>
      <c r="I13" s="21">
        <v>17297826</v>
      </c>
      <c r="J13" s="21">
        <f t="shared" si="6"/>
        <v>34617946</v>
      </c>
      <c r="K13" s="16">
        <f t="shared" si="2"/>
        <v>34.617946000000003</v>
      </c>
      <c r="L13" s="26">
        <f t="shared" si="7"/>
        <v>260995125.1475417</v>
      </c>
      <c r="M13" s="16">
        <f t="shared" si="3"/>
        <v>260.99512514754173</v>
      </c>
      <c r="N13" s="3">
        <f t="shared" si="4"/>
        <v>57.632729499999996</v>
      </c>
      <c r="O13" s="3">
        <f t="shared" si="8"/>
        <v>193.08341738579375</v>
      </c>
      <c r="P13" s="3">
        <f t="shared" si="9"/>
        <v>206.2118832814366</v>
      </c>
      <c r="Q13" s="3">
        <f t="shared" si="5"/>
        <v>46.350506641000003</v>
      </c>
      <c r="R13" s="3">
        <f t="shared" si="10"/>
        <v>503.27853680823034</v>
      </c>
      <c r="S13" s="20"/>
      <c r="T13" s="6" t="s">
        <v>45</v>
      </c>
      <c r="U13" s="29">
        <f>SUM(U6:U12)</f>
        <v>266747.62416599999</v>
      </c>
      <c r="V13" s="29">
        <f>SUM(V6:V12)</f>
        <v>252935.03583200317</v>
      </c>
      <c r="W13" s="29">
        <f>SUM(W6:W12)</f>
        <v>23641.035801963229</v>
      </c>
      <c r="X13" s="29">
        <f t="shared" si="12"/>
        <v>8.8626977937959636E-2</v>
      </c>
    </row>
    <row r="14" spans="2:24" x14ac:dyDescent="0.15">
      <c r="B14" s="55"/>
      <c r="C14" s="6">
        <v>630223</v>
      </c>
      <c r="D14" s="21">
        <v>115023</v>
      </c>
      <c r="E14" s="21">
        <v>116008</v>
      </c>
      <c r="F14" s="21">
        <f t="shared" si="0"/>
        <v>231031</v>
      </c>
      <c r="G14" s="16">
        <f t="shared" si="1"/>
        <v>231.03100000000001</v>
      </c>
      <c r="H14" s="21">
        <v>27636174</v>
      </c>
      <c r="I14" s="21">
        <v>27614071</v>
      </c>
      <c r="J14" s="21">
        <f t="shared" si="6"/>
        <v>55250245</v>
      </c>
      <c r="K14" s="16">
        <f t="shared" si="2"/>
        <v>55.250245</v>
      </c>
      <c r="L14" s="26">
        <f t="shared" si="7"/>
        <v>427765861.87402558</v>
      </c>
      <c r="M14" s="16">
        <f t="shared" si="3"/>
        <v>427.76586187402557</v>
      </c>
      <c r="N14" s="3">
        <f t="shared" si="4"/>
        <v>54.663703299999995</v>
      </c>
      <c r="O14" s="3">
        <f t="shared" si="8"/>
        <v>321.22813176044622</v>
      </c>
      <c r="P14" s="3">
        <f t="shared" si="9"/>
        <v>326.52029275592207</v>
      </c>
      <c r="Q14" s="3">
        <f t="shared" si="5"/>
        <v>64.063335332500003</v>
      </c>
      <c r="R14" s="3">
        <f t="shared" si="10"/>
        <v>766.47546314886836</v>
      </c>
      <c r="S14" s="20"/>
    </row>
    <row r="15" spans="2:24" x14ac:dyDescent="0.15">
      <c r="B15" s="55"/>
      <c r="C15" s="6">
        <v>630224</v>
      </c>
      <c r="D15" s="21">
        <v>82231</v>
      </c>
      <c r="E15" s="21">
        <v>83159</v>
      </c>
      <c r="F15" s="21">
        <f t="shared" si="0"/>
        <v>165390</v>
      </c>
      <c r="G15" s="16">
        <f t="shared" si="1"/>
        <v>165.39</v>
      </c>
      <c r="H15" s="21">
        <v>16005969</v>
      </c>
      <c r="I15" s="21">
        <v>16007848</v>
      </c>
      <c r="J15" s="21">
        <f t="shared" si="6"/>
        <v>32013817</v>
      </c>
      <c r="K15" s="16">
        <f t="shared" si="2"/>
        <v>32.013817000000003</v>
      </c>
      <c r="L15" s="26">
        <f t="shared" si="7"/>
        <v>240274499.90564087</v>
      </c>
      <c r="M15" s="16">
        <f t="shared" si="3"/>
        <v>240.27449990564088</v>
      </c>
      <c r="N15" s="3">
        <f t="shared" si="4"/>
        <v>43.222476999999998</v>
      </c>
      <c r="O15" s="3">
        <f t="shared" si="8"/>
        <v>177.51157191078624</v>
      </c>
      <c r="P15" s="3">
        <f t="shared" si="9"/>
        <v>191.26402423192934</v>
      </c>
      <c r="Q15" s="3">
        <f t="shared" si="5"/>
        <v>44.114861894500002</v>
      </c>
      <c r="R15" s="3">
        <f t="shared" si="10"/>
        <v>456.11293503721561</v>
      </c>
      <c r="S15" s="20"/>
    </row>
    <row r="16" spans="2:24" x14ac:dyDescent="0.15">
      <c r="B16" s="55"/>
      <c r="C16" s="6">
        <v>630225</v>
      </c>
      <c r="D16" s="21">
        <v>40403</v>
      </c>
      <c r="E16" s="21">
        <v>41216</v>
      </c>
      <c r="F16" s="21">
        <f t="shared" si="0"/>
        <v>81619</v>
      </c>
      <c r="G16" s="16">
        <f t="shared" si="1"/>
        <v>81.619</v>
      </c>
      <c r="H16" s="21">
        <v>9010412</v>
      </c>
      <c r="I16" s="21">
        <v>8978258</v>
      </c>
      <c r="J16" s="21">
        <f t="shared" si="6"/>
        <v>17988670</v>
      </c>
      <c r="K16" s="16">
        <f t="shared" si="2"/>
        <v>17.988669999999999</v>
      </c>
      <c r="L16" s="26">
        <f t="shared" si="7"/>
        <v>130507783.84683022</v>
      </c>
      <c r="M16" s="16">
        <f t="shared" si="3"/>
        <v>130.50778384683022</v>
      </c>
      <c r="N16" s="3">
        <f t="shared" si="4"/>
        <v>28.621191700000001</v>
      </c>
      <c r="O16" s="3">
        <f t="shared" si="8"/>
        <v>96.309403857415873</v>
      </c>
      <c r="P16" s="3">
        <f t="shared" si="9"/>
        <v>112.07831526710331</v>
      </c>
      <c r="Q16" s="3">
        <f t="shared" si="5"/>
        <v>32.074273195000004</v>
      </c>
      <c r="R16" s="3">
        <f t="shared" si="10"/>
        <v>269.08318401951919</v>
      </c>
      <c r="S16" s="20"/>
    </row>
    <row r="17" spans="2:21" x14ac:dyDescent="0.15">
      <c r="B17" s="55"/>
      <c r="C17" s="6">
        <v>632221</v>
      </c>
      <c r="D17" s="21">
        <v>73512</v>
      </c>
      <c r="E17" s="21">
        <v>74194</v>
      </c>
      <c r="F17" s="21">
        <f t="shared" si="0"/>
        <v>147706</v>
      </c>
      <c r="G17" s="16">
        <f t="shared" si="1"/>
        <v>147.70599999999999</v>
      </c>
      <c r="H17" s="21">
        <v>18696337</v>
      </c>
      <c r="I17" s="21">
        <v>18668285</v>
      </c>
      <c r="J17" s="21">
        <f t="shared" si="6"/>
        <v>37364622</v>
      </c>
      <c r="K17" s="16">
        <f t="shared" si="2"/>
        <v>37.364621999999997</v>
      </c>
      <c r="L17" s="26">
        <f t="shared" si="7"/>
        <v>282942127.66976839</v>
      </c>
      <c r="M17" s="16">
        <f t="shared" si="3"/>
        <v>282.94212766976841</v>
      </c>
      <c r="N17" s="3">
        <f t="shared" si="4"/>
        <v>40.140155800000002</v>
      </c>
      <c r="O17" s="3">
        <f t="shared" si="8"/>
        <v>209.66118127085099</v>
      </c>
      <c r="P17" s="3">
        <f t="shared" si="9"/>
        <v>222.04445090097093</v>
      </c>
      <c r="Q17" s="3">
        <f t="shared" si="5"/>
        <v>48.708527987000004</v>
      </c>
      <c r="R17" s="3">
        <f t="shared" si="10"/>
        <v>520.55431595882192</v>
      </c>
      <c r="S17" s="20"/>
    </row>
    <row r="18" spans="2:21" x14ac:dyDescent="0.15">
      <c r="B18" s="55"/>
      <c r="C18" s="6">
        <v>632222</v>
      </c>
      <c r="D18" s="21">
        <v>122958</v>
      </c>
      <c r="E18" s="21">
        <v>123625</v>
      </c>
      <c r="F18" s="21">
        <f t="shared" si="0"/>
        <v>246583</v>
      </c>
      <c r="G18" s="16">
        <f t="shared" si="1"/>
        <v>246.583</v>
      </c>
      <c r="H18" s="21">
        <v>39481586</v>
      </c>
      <c r="I18" s="21">
        <v>39479624</v>
      </c>
      <c r="J18" s="21">
        <f t="shared" si="6"/>
        <v>78961210</v>
      </c>
      <c r="K18" s="16">
        <f t="shared" si="2"/>
        <v>78.961209999999994</v>
      </c>
      <c r="L18" s="26">
        <f t="shared" si="7"/>
        <v>623589349.11066687</v>
      </c>
      <c r="M18" s="16">
        <f t="shared" si="3"/>
        <v>623.58934911066683</v>
      </c>
      <c r="N18" s="3">
        <f t="shared" si="4"/>
        <v>57.3744169</v>
      </c>
      <c r="O18" s="3">
        <f t="shared" si="8"/>
        <v>478.08704708095894</v>
      </c>
      <c r="P18" s="3">
        <f t="shared" si="9"/>
        <v>467.7873564484351</v>
      </c>
      <c r="Q18" s="3">
        <f t="shared" si="5"/>
        <v>84.419198785000006</v>
      </c>
      <c r="R18" s="3">
        <f t="shared" si="10"/>
        <v>1087.668019214394</v>
      </c>
      <c r="S18" s="20"/>
      <c r="T18" s="31"/>
      <c r="U18" s="32"/>
    </row>
    <row r="19" spans="2:21" x14ac:dyDescent="0.15">
      <c r="B19" s="55"/>
      <c r="C19" s="6">
        <v>632223</v>
      </c>
      <c r="D19" s="21">
        <v>30097</v>
      </c>
      <c r="E19" s="21">
        <v>30518</v>
      </c>
      <c r="F19" s="21">
        <f t="shared" si="0"/>
        <v>60615</v>
      </c>
      <c r="G19" s="16">
        <f t="shared" si="1"/>
        <v>60.615000000000002</v>
      </c>
      <c r="H19" s="21">
        <v>10628755</v>
      </c>
      <c r="I19" s="21">
        <v>10602120</v>
      </c>
      <c r="J19" s="21">
        <f t="shared" si="6"/>
        <v>21230875</v>
      </c>
      <c r="K19" s="16">
        <f t="shared" si="2"/>
        <v>21.230875000000001</v>
      </c>
      <c r="L19" s="26">
        <f t="shared" si="7"/>
        <v>155557939.47289166</v>
      </c>
      <c r="M19" s="16">
        <f t="shared" si="3"/>
        <v>155.55793947289166</v>
      </c>
      <c r="N19" s="3">
        <f t="shared" si="4"/>
        <v>24.9601945</v>
      </c>
      <c r="O19" s="3">
        <f t="shared" si="8"/>
        <v>114.64977297162535</v>
      </c>
      <c r="P19" s="3">
        <f t="shared" si="9"/>
        <v>130.14949753574405</v>
      </c>
      <c r="Q19" s="3">
        <f t="shared" si="5"/>
        <v>34.8577061875</v>
      </c>
      <c r="R19" s="3">
        <f t="shared" si="10"/>
        <v>304.6171711948694</v>
      </c>
      <c r="S19" s="20"/>
    </row>
    <row r="20" spans="2:21" x14ac:dyDescent="0.15">
      <c r="B20" s="55"/>
      <c r="C20" s="6">
        <v>632224</v>
      </c>
      <c r="D20" s="21">
        <v>55809</v>
      </c>
      <c r="E20" s="21">
        <v>55952</v>
      </c>
      <c r="F20" s="21">
        <f t="shared" si="0"/>
        <v>111761</v>
      </c>
      <c r="G20" s="16">
        <f t="shared" si="1"/>
        <v>111.761</v>
      </c>
      <c r="H20" s="21">
        <v>20627920</v>
      </c>
      <c r="I20" s="21">
        <v>20613752</v>
      </c>
      <c r="J20" s="21">
        <f t="shared" si="6"/>
        <v>41241672</v>
      </c>
      <c r="K20" s="16">
        <f t="shared" si="2"/>
        <v>41.241672000000001</v>
      </c>
      <c r="L20" s="26">
        <f t="shared" si="7"/>
        <v>314069200.36654478</v>
      </c>
      <c r="M20" s="16">
        <f t="shared" si="3"/>
        <v>314.06920036654481</v>
      </c>
      <c r="N20" s="3">
        <f t="shared" si="4"/>
        <v>33.874942300000001</v>
      </c>
      <c r="O20" s="3">
        <f t="shared" si="8"/>
        <v>233.32183477462655</v>
      </c>
      <c r="P20" s="3">
        <f t="shared" si="9"/>
        <v>244.49952114442542</v>
      </c>
      <c r="Q20" s="3">
        <f t="shared" si="5"/>
        <v>52.036975412000004</v>
      </c>
      <c r="R20" s="3">
        <f t="shared" si="10"/>
        <v>563.73327363105204</v>
      </c>
      <c r="S20" s="20"/>
    </row>
    <row r="21" spans="2:21" x14ac:dyDescent="0.15">
      <c r="B21" s="55"/>
      <c r="C21" s="6">
        <v>632321</v>
      </c>
      <c r="D21" s="21">
        <v>48057</v>
      </c>
      <c r="E21" s="21">
        <v>48755</v>
      </c>
      <c r="F21" s="21">
        <f t="shared" si="0"/>
        <v>96812</v>
      </c>
      <c r="G21" s="16">
        <f t="shared" si="1"/>
        <v>96.811999999999998</v>
      </c>
      <c r="H21" s="21">
        <v>12822544</v>
      </c>
      <c r="I21" s="21">
        <v>12805722</v>
      </c>
      <c r="J21" s="21">
        <f t="shared" si="6"/>
        <v>25628266</v>
      </c>
      <c r="K21" s="16">
        <f t="shared" si="2"/>
        <v>25.628266</v>
      </c>
      <c r="L21" s="26">
        <f t="shared" si="7"/>
        <v>189872626.96526241</v>
      </c>
      <c r="M21" s="16">
        <f t="shared" si="3"/>
        <v>189.87262696526241</v>
      </c>
      <c r="N21" s="3">
        <f t="shared" si="4"/>
        <v>31.269331600000001</v>
      </c>
      <c r="O21" s="3">
        <f t="shared" si="8"/>
        <v>139.95646899062345</v>
      </c>
      <c r="P21" s="3">
        <f t="shared" si="9"/>
        <v>154.90411309274032</v>
      </c>
      <c r="Q21" s="3">
        <f t="shared" si="5"/>
        <v>38.632866360999998</v>
      </c>
      <c r="R21" s="3">
        <f t="shared" si="10"/>
        <v>364.76278004436381</v>
      </c>
      <c r="S21" s="20"/>
    </row>
    <row r="22" spans="2:21" x14ac:dyDescent="0.15">
      <c r="B22" s="55"/>
      <c r="C22" s="6">
        <v>632322</v>
      </c>
      <c r="D22" s="21">
        <v>38002</v>
      </c>
      <c r="E22" s="21">
        <v>38567</v>
      </c>
      <c r="F22" s="21">
        <f t="shared" si="0"/>
        <v>76569</v>
      </c>
      <c r="G22" s="16">
        <f t="shared" si="1"/>
        <v>76.569000000000003</v>
      </c>
      <c r="H22" s="21">
        <v>9863255</v>
      </c>
      <c r="I22" s="21">
        <v>9763050</v>
      </c>
      <c r="J22" s="21">
        <f t="shared" si="6"/>
        <v>19626305</v>
      </c>
      <c r="K22" s="16">
        <f t="shared" si="2"/>
        <v>19.626304999999999</v>
      </c>
      <c r="L22" s="26">
        <f t="shared" si="7"/>
        <v>143131473.57356983</v>
      </c>
      <c r="M22" s="16">
        <f t="shared" si="3"/>
        <v>143.13147357356982</v>
      </c>
      <c r="N22" s="3">
        <f t="shared" si="4"/>
        <v>27.740976700000001</v>
      </c>
      <c r="O22" s="3">
        <f t="shared" si="8"/>
        <v>105.53766861783048</v>
      </c>
      <c r="P22" s="3">
        <f t="shared" si="9"/>
        <v>121.18504503597327</v>
      </c>
      <c r="Q22" s="3">
        <f t="shared" si="5"/>
        <v>33.4801828425</v>
      </c>
      <c r="R22" s="3">
        <f t="shared" si="10"/>
        <v>287.94387319630374</v>
      </c>
      <c r="S22" s="20"/>
    </row>
    <row r="23" spans="2:21" x14ac:dyDescent="0.15">
      <c r="B23" s="55"/>
      <c r="C23" s="6">
        <v>632323</v>
      </c>
      <c r="D23" s="21">
        <v>42274</v>
      </c>
      <c r="E23" s="21">
        <v>42668</v>
      </c>
      <c r="F23" s="21">
        <f t="shared" si="0"/>
        <v>84942</v>
      </c>
      <c r="G23" s="16">
        <f t="shared" si="1"/>
        <v>84.941999999999993</v>
      </c>
      <c r="H23" s="21">
        <v>11833570</v>
      </c>
      <c r="I23" s="21">
        <v>11842982</v>
      </c>
      <c r="J23" s="21">
        <f t="shared" si="6"/>
        <v>23676552</v>
      </c>
      <c r="K23" s="16">
        <f t="shared" si="2"/>
        <v>23.676552000000001</v>
      </c>
      <c r="L23" s="26">
        <f t="shared" si="7"/>
        <v>174598434.40340194</v>
      </c>
      <c r="M23" s="16">
        <f t="shared" si="3"/>
        <v>174.59843440340194</v>
      </c>
      <c r="N23" s="3">
        <f t="shared" si="4"/>
        <v>29.200390599999999</v>
      </c>
      <c r="O23" s="3">
        <f t="shared" si="8"/>
        <v>128.66574925921384</v>
      </c>
      <c r="P23" s="3">
        <f t="shared" si="9"/>
        <v>143.88531057861417</v>
      </c>
      <c r="Q23" s="3">
        <f t="shared" si="5"/>
        <v>36.957319892000001</v>
      </c>
      <c r="R23" s="3">
        <f t="shared" si="10"/>
        <v>338.70877032982798</v>
      </c>
      <c r="S23" s="20"/>
    </row>
    <row r="24" spans="2:21" x14ac:dyDescent="0.15">
      <c r="B24" s="55"/>
      <c r="C24" s="6">
        <v>632324</v>
      </c>
      <c r="D24" s="21">
        <v>55256</v>
      </c>
      <c r="E24" s="21">
        <v>55681</v>
      </c>
      <c r="F24" s="21">
        <f t="shared" si="0"/>
        <v>110937</v>
      </c>
      <c r="G24" s="16">
        <f t="shared" si="1"/>
        <v>110.937</v>
      </c>
      <c r="H24" s="21">
        <v>25361670</v>
      </c>
      <c r="I24" s="21">
        <v>25347106</v>
      </c>
      <c r="J24" s="21">
        <f t="shared" si="6"/>
        <v>50708776</v>
      </c>
      <c r="K24" s="16">
        <f t="shared" si="2"/>
        <v>50.708776</v>
      </c>
      <c r="L24" s="26">
        <f t="shared" si="7"/>
        <v>390715334.38627297</v>
      </c>
      <c r="M24" s="16">
        <f t="shared" si="3"/>
        <v>390.71533438627296</v>
      </c>
      <c r="N24" s="3">
        <f t="shared" si="4"/>
        <v>33.7313191</v>
      </c>
      <c r="O24" s="3">
        <f t="shared" si="8"/>
        <v>292.32637473767522</v>
      </c>
      <c r="P24" s="3">
        <f t="shared" si="9"/>
        <v>299.79204222625731</v>
      </c>
      <c r="Q24" s="3">
        <f t="shared" si="5"/>
        <v>60.164484196000004</v>
      </c>
      <c r="R24" s="3">
        <f t="shared" si="10"/>
        <v>686.01422025993259</v>
      </c>
      <c r="S24" s="20"/>
    </row>
    <row r="25" spans="2:21" x14ac:dyDescent="0.15">
      <c r="B25" s="55"/>
      <c r="C25" s="6">
        <v>632521</v>
      </c>
      <c r="D25" s="21">
        <v>36608</v>
      </c>
      <c r="E25" s="21">
        <v>38006</v>
      </c>
      <c r="F25" s="21">
        <f t="shared" si="0"/>
        <v>74614</v>
      </c>
      <c r="G25" s="16">
        <f t="shared" si="1"/>
        <v>74.614000000000004</v>
      </c>
      <c r="H25" s="21">
        <v>15553112</v>
      </c>
      <c r="I25" s="21">
        <v>15572260</v>
      </c>
      <c r="J25" s="21">
        <f t="shared" si="6"/>
        <v>31125372</v>
      </c>
      <c r="K25" s="16">
        <f t="shared" si="2"/>
        <v>31.125371999999999</v>
      </c>
      <c r="L25" s="26">
        <f t="shared" si="7"/>
        <v>233225977.82842523</v>
      </c>
      <c r="M25" s="16">
        <f t="shared" si="3"/>
        <v>233.22597782842521</v>
      </c>
      <c r="N25" s="3">
        <f t="shared" si="4"/>
        <v>27.4002202</v>
      </c>
      <c r="O25" s="3">
        <f t="shared" si="8"/>
        <v>172.23212284406185</v>
      </c>
      <c r="P25" s="3">
        <f t="shared" si="9"/>
        <v>186.17922040542595</v>
      </c>
      <c r="Q25" s="3">
        <f t="shared" si="5"/>
        <v>43.352131862</v>
      </c>
      <c r="R25" s="3">
        <f t="shared" si="10"/>
        <v>429.16369531148786</v>
      </c>
      <c r="S25" s="20"/>
    </row>
    <row r="26" spans="2:21" x14ac:dyDescent="0.15">
      <c r="B26" s="55"/>
      <c r="C26" s="6">
        <v>632522</v>
      </c>
      <c r="D26" s="21">
        <v>20061</v>
      </c>
      <c r="E26" s="21">
        <v>20768</v>
      </c>
      <c r="F26" s="21">
        <f t="shared" si="0"/>
        <v>40829</v>
      </c>
      <c r="G26" s="16">
        <f t="shared" si="1"/>
        <v>40.829000000000001</v>
      </c>
      <c r="H26" s="21">
        <v>12720449</v>
      </c>
      <c r="I26" s="21">
        <v>12732636</v>
      </c>
      <c r="J26" s="21">
        <f t="shared" si="6"/>
        <v>25453085</v>
      </c>
      <c r="K26" s="16">
        <f t="shared" si="2"/>
        <v>25.453085000000002</v>
      </c>
      <c r="L26" s="26">
        <f t="shared" si="7"/>
        <v>188498940.59732136</v>
      </c>
      <c r="M26" s="16">
        <f t="shared" si="3"/>
        <v>188.49894059732136</v>
      </c>
      <c r="N26" s="3">
        <f t="shared" si="4"/>
        <v>21.5114947</v>
      </c>
      <c r="O26" s="3">
        <f t="shared" si="8"/>
        <v>138.93931819251594</v>
      </c>
      <c r="P26" s="3">
        <f t="shared" si="9"/>
        <v>153.91313574690764</v>
      </c>
      <c r="Q26" s="3">
        <f t="shared" si="5"/>
        <v>38.482473472500004</v>
      </c>
      <c r="R26" s="3">
        <f t="shared" si="10"/>
        <v>352.84642211192363</v>
      </c>
      <c r="S26" s="20"/>
    </row>
    <row r="27" spans="2:21" x14ac:dyDescent="0.15">
      <c r="B27" s="55"/>
      <c r="C27" s="6">
        <v>632523</v>
      </c>
      <c r="D27" s="21">
        <v>23338</v>
      </c>
      <c r="E27" s="21">
        <v>23747</v>
      </c>
      <c r="F27" s="21">
        <f t="shared" si="0"/>
        <v>47085</v>
      </c>
      <c r="G27" s="16">
        <f t="shared" si="1"/>
        <v>47.085000000000001</v>
      </c>
      <c r="H27" s="21">
        <v>11165406</v>
      </c>
      <c r="I27" s="21">
        <v>11149420</v>
      </c>
      <c r="J27" s="21">
        <f t="shared" si="6"/>
        <v>22314826</v>
      </c>
      <c r="K27" s="16">
        <f t="shared" si="2"/>
        <v>22.314826</v>
      </c>
      <c r="L27" s="26">
        <f t="shared" si="7"/>
        <v>163982585.40380037</v>
      </c>
      <c r="M27" s="16">
        <f t="shared" si="3"/>
        <v>163.98258540380036</v>
      </c>
      <c r="N27" s="3">
        <f t="shared" si="4"/>
        <v>22.6019155</v>
      </c>
      <c r="O27" s="3">
        <f t="shared" si="8"/>
        <v>120.84322427765892</v>
      </c>
      <c r="P27" s="3">
        <f t="shared" si="9"/>
        <v>136.22703711030158</v>
      </c>
      <c r="Q27" s="3">
        <f t="shared" si="5"/>
        <v>35.788278121000005</v>
      </c>
      <c r="R27" s="3">
        <f t="shared" si="10"/>
        <v>315.46045500896054</v>
      </c>
      <c r="S27" s="20"/>
    </row>
    <row r="28" spans="2:21" x14ac:dyDescent="0.15">
      <c r="B28" s="55"/>
      <c r="C28" s="6">
        <v>632524</v>
      </c>
      <c r="D28" s="21">
        <v>33743</v>
      </c>
      <c r="E28" s="21">
        <v>34850</v>
      </c>
      <c r="F28" s="21">
        <f t="shared" si="0"/>
        <v>68593</v>
      </c>
      <c r="G28" s="16">
        <f t="shared" si="1"/>
        <v>68.593000000000004</v>
      </c>
      <c r="H28" s="21">
        <v>23255088</v>
      </c>
      <c r="I28" s="21">
        <v>23275255</v>
      </c>
      <c r="J28" s="21">
        <f t="shared" si="6"/>
        <v>46530343</v>
      </c>
      <c r="K28" s="16">
        <f t="shared" si="2"/>
        <v>46.530343000000002</v>
      </c>
      <c r="L28" s="26">
        <f t="shared" si="7"/>
        <v>356782397.93036628</v>
      </c>
      <c r="M28" s="16">
        <f t="shared" si="3"/>
        <v>356.7823979303663</v>
      </c>
      <c r="N28" s="3">
        <f t="shared" si="4"/>
        <v>26.3507599</v>
      </c>
      <c r="O28" s="3">
        <f t="shared" si="8"/>
        <v>266.07331705057555</v>
      </c>
      <c r="P28" s="3">
        <f t="shared" si="9"/>
        <v>275.31282186696626</v>
      </c>
      <c r="Q28" s="3">
        <f t="shared" si="5"/>
        <v>56.577299465499998</v>
      </c>
      <c r="R28" s="3">
        <f t="shared" si="10"/>
        <v>624.31419828304183</v>
      </c>
      <c r="S28" s="20"/>
    </row>
    <row r="29" spans="2:21" x14ac:dyDescent="0.15">
      <c r="B29" s="55"/>
      <c r="C29" s="6">
        <v>632525</v>
      </c>
      <c r="D29" s="21">
        <v>24677</v>
      </c>
      <c r="E29" s="21">
        <v>25582</v>
      </c>
      <c r="F29" s="21">
        <f t="shared" si="0"/>
        <v>50259</v>
      </c>
      <c r="G29" s="16">
        <f t="shared" si="1"/>
        <v>50.259</v>
      </c>
      <c r="H29" s="21">
        <v>12440862</v>
      </c>
      <c r="I29" s="21">
        <v>12456421</v>
      </c>
      <c r="J29" s="21">
        <f t="shared" si="6"/>
        <v>24897283</v>
      </c>
      <c r="K29" s="16">
        <f t="shared" si="2"/>
        <v>24.897283000000002</v>
      </c>
      <c r="L29" s="26">
        <f t="shared" si="7"/>
        <v>184144088.35533032</v>
      </c>
      <c r="M29" s="16">
        <f t="shared" si="3"/>
        <v>184.14408835533033</v>
      </c>
      <c r="N29" s="3">
        <f t="shared" si="4"/>
        <v>23.1551437</v>
      </c>
      <c r="O29" s="3">
        <f t="shared" si="8"/>
        <v>135.71699808906476</v>
      </c>
      <c r="P29" s="3">
        <f t="shared" si="9"/>
        <v>150.77154533953529</v>
      </c>
      <c r="Q29" s="3">
        <f t="shared" si="5"/>
        <v>38.005317455500006</v>
      </c>
      <c r="R29" s="3">
        <f t="shared" si="10"/>
        <v>347.64900458410006</v>
      </c>
      <c r="S29" s="20"/>
    </row>
    <row r="30" spans="2:21" x14ac:dyDescent="0.15">
      <c r="B30" s="55"/>
      <c r="C30" s="6">
        <v>632621</v>
      </c>
      <c r="D30" s="21">
        <v>31206</v>
      </c>
      <c r="E30" s="21">
        <v>31959</v>
      </c>
      <c r="F30" s="21">
        <f t="shared" si="0"/>
        <v>63165</v>
      </c>
      <c r="G30" s="16">
        <f t="shared" si="1"/>
        <v>63.164999999999999</v>
      </c>
      <c r="H30" s="21">
        <v>26819425</v>
      </c>
      <c r="I30" s="21">
        <v>26786477</v>
      </c>
      <c r="J30" s="21">
        <f t="shared" si="6"/>
        <v>53605902</v>
      </c>
      <c r="K30" s="16">
        <f t="shared" si="2"/>
        <v>53.605902</v>
      </c>
      <c r="L30" s="26">
        <f t="shared" si="7"/>
        <v>414331413.60526806</v>
      </c>
      <c r="M30" s="16">
        <f t="shared" si="3"/>
        <v>414.33141360526804</v>
      </c>
      <c r="N30" s="3">
        <f t="shared" si="4"/>
        <v>25.404659500000001</v>
      </c>
      <c r="O30" s="3">
        <f t="shared" si="8"/>
        <v>310.71985739777398</v>
      </c>
      <c r="P30" s="3">
        <f t="shared" si="9"/>
        <v>316.82868177484039</v>
      </c>
      <c r="Q30" s="3">
        <f t="shared" si="5"/>
        <v>62.651666867000003</v>
      </c>
      <c r="R30" s="3">
        <f t="shared" si="10"/>
        <v>715.60486553961437</v>
      </c>
      <c r="S30" s="20"/>
    </row>
    <row r="31" spans="2:21" x14ac:dyDescent="0.15">
      <c r="B31" s="55"/>
      <c r="C31" s="6">
        <v>632622</v>
      </c>
      <c r="D31" s="21">
        <v>12387</v>
      </c>
      <c r="E31" s="21">
        <v>12611</v>
      </c>
      <c r="F31" s="21">
        <f t="shared" si="0"/>
        <v>24998</v>
      </c>
      <c r="G31" s="16">
        <f t="shared" si="1"/>
        <v>24.998000000000001</v>
      </c>
      <c r="H31" s="21">
        <v>20822203</v>
      </c>
      <c r="I31" s="21">
        <v>20821445</v>
      </c>
      <c r="J31" s="21">
        <f t="shared" si="6"/>
        <v>41643648</v>
      </c>
      <c r="K31" s="16">
        <f t="shared" si="2"/>
        <v>41.643647999999999</v>
      </c>
      <c r="L31" s="26">
        <f t="shared" si="7"/>
        <v>317305806.76649165</v>
      </c>
      <c r="M31" s="16">
        <f t="shared" si="3"/>
        <v>317.30580676649163</v>
      </c>
      <c r="N31" s="3">
        <f t="shared" si="4"/>
        <v>18.752151399999999</v>
      </c>
      <c r="O31" s="3">
        <f t="shared" si="8"/>
        <v>235.79208965054579</v>
      </c>
      <c r="P31" s="3">
        <f t="shared" si="9"/>
        <v>246.83440900134707</v>
      </c>
      <c r="Q31" s="3">
        <f t="shared" si="5"/>
        <v>52.382071807999999</v>
      </c>
      <c r="R31" s="3">
        <f t="shared" si="10"/>
        <v>553.7607218598929</v>
      </c>
      <c r="S31" s="20"/>
    </row>
    <row r="32" spans="2:21" x14ac:dyDescent="0.15">
      <c r="B32" s="55"/>
      <c r="C32" s="6">
        <v>632623</v>
      </c>
      <c r="D32" s="21">
        <v>14020</v>
      </c>
      <c r="E32" s="21">
        <v>14574</v>
      </c>
      <c r="F32" s="21">
        <f t="shared" si="0"/>
        <v>28594</v>
      </c>
      <c r="G32" s="16">
        <f t="shared" si="1"/>
        <v>28.594000000000001</v>
      </c>
      <c r="H32" s="21">
        <v>12716889</v>
      </c>
      <c r="I32" s="21">
        <v>12719283</v>
      </c>
      <c r="J32" s="21">
        <f t="shared" si="6"/>
        <v>25436172</v>
      </c>
      <c r="K32" s="16">
        <f t="shared" si="2"/>
        <v>25.436171999999999</v>
      </c>
      <c r="L32" s="26">
        <f t="shared" si="7"/>
        <v>188366344.5278011</v>
      </c>
      <c r="M32" s="16">
        <f t="shared" si="3"/>
        <v>188.36634452780109</v>
      </c>
      <c r="N32" s="3">
        <f t="shared" si="4"/>
        <v>19.3789342</v>
      </c>
      <c r="O32" s="3">
        <f t="shared" si="8"/>
        <v>138.84115495200768</v>
      </c>
      <c r="P32" s="3">
        <f t="shared" si="9"/>
        <v>153.81748094235573</v>
      </c>
      <c r="Q32" s="3">
        <f t="shared" si="5"/>
        <v>38.467953661999999</v>
      </c>
      <c r="R32" s="3">
        <f t="shared" si="10"/>
        <v>350.50552375636346</v>
      </c>
      <c r="S32" s="20"/>
    </row>
    <row r="33" spans="2:19" x14ac:dyDescent="0.15">
      <c r="B33" s="55"/>
      <c r="C33" s="6">
        <v>632624</v>
      </c>
      <c r="D33" s="21">
        <v>19311</v>
      </c>
      <c r="E33" s="21">
        <v>19659</v>
      </c>
      <c r="F33" s="21">
        <f t="shared" si="0"/>
        <v>38970</v>
      </c>
      <c r="G33" s="16">
        <f t="shared" si="1"/>
        <v>38.97</v>
      </c>
      <c r="H33" s="21">
        <v>32635292</v>
      </c>
      <c r="I33" s="21">
        <v>32629045</v>
      </c>
      <c r="J33" s="21">
        <f t="shared" si="6"/>
        <v>65264337</v>
      </c>
      <c r="K33" s="16">
        <f t="shared" si="2"/>
        <v>65.264336999999998</v>
      </c>
      <c r="L33" s="26">
        <f t="shared" si="7"/>
        <v>510019643.47452229</v>
      </c>
      <c r="M33" s="16">
        <f t="shared" si="3"/>
        <v>510.0196434745223</v>
      </c>
      <c r="N33" s="3">
        <f t="shared" si="4"/>
        <v>21.187470999999999</v>
      </c>
      <c r="O33" s="3">
        <f t="shared" si="8"/>
        <v>386.27447945609168</v>
      </c>
      <c r="P33" s="3">
        <f t="shared" si="9"/>
        <v>385.85817080252036</v>
      </c>
      <c r="Q33" s="3">
        <f t="shared" si="5"/>
        <v>72.660433314500011</v>
      </c>
      <c r="R33" s="3">
        <f t="shared" si="10"/>
        <v>865.98055457311204</v>
      </c>
      <c r="S33" s="20"/>
    </row>
    <row r="34" spans="2:19" x14ac:dyDescent="0.15">
      <c r="B34" s="55"/>
      <c r="C34" s="6">
        <v>632625</v>
      </c>
      <c r="D34" s="21">
        <v>14267</v>
      </c>
      <c r="E34" s="21">
        <v>14593</v>
      </c>
      <c r="F34" s="21">
        <f t="shared" si="0"/>
        <v>28860</v>
      </c>
      <c r="G34" s="16">
        <f t="shared" si="1"/>
        <v>28.86</v>
      </c>
      <c r="H34" s="21">
        <v>24483612</v>
      </c>
      <c r="I34" s="21">
        <v>24472721</v>
      </c>
      <c r="J34" s="21">
        <f t="shared" si="6"/>
        <v>48956333</v>
      </c>
      <c r="K34" s="16">
        <f t="shared" si="2"/>
        <v>48.956333000000001</v>
      </c>
      <c r="L34" s="26">
        <f t="shared" si="7"/>
        <v>376464844.24470085</v>
      </c>
      <c r="M34" s="16">
        <f t="shared" si="3"/>
        <v>376.46484424470083</v>
      </c>
      <c r="N34" s="3">
        <f t="shared" si="4"/>
        <v>19.425297999999998</v>
      </c>
      <c r="O34" s="3">
        <f t="shared" si="8"/>
        <v>281.2758860801535</v>
      </c>
      <c r="P34" s="3">
        <f t="shared" si="9"/>
        <v>289.51173863812721</v>
      </c>
      <c r="Q34" s="3">
        <f t="shared" si="5"/>
        <v>58.660011880500001</v>
      </c>
      <c r="R34" s="3">
        <f t="shared" si="10"/>
        <v>648.8729345987806</v>
      </c>
      <c r="S34" s="20"/>
    </row>
    <row r="35" spans="2:19" x14ac:dyDescent="0.15">
      <c r="B35" s="55"/>
      <c r="C35" s="6">
        <v>632626</v>
      </c>
      <c r="D35" s="21">
        <v>45392</v>
      </c>
      <c r="E35" s="21">
        <v>45675</v>
      </c>
      <c r="F35" s="21">
        <f t="shared" si="0"/>
        <v>91067</v>
      </c>
      <c r="G35" s="16">
        <f t="shared" si="1"/>
        <v>91.066999999999993</v>
      </c>
      <c r="H35" s="21">
        <v>41540306</v>
      </c>
      <c r="I35" s="21">
        <v>41476116</v>
      </c>
      <c r="J35" s="21">
        <f t="shared" si="6"/>
        <v>83016422</v>
      </c>
      <c r="K35" s="16">
        <f t="shared" si="2"/>
        <v>83.016422000000006</v>
      </c>
      <c r="L35" s="26">
        <f t="shared" si="7"/>
        <v>657420661.45713329</v>
      </c>
      <c r="M35" s="16">
        <f t="shared" si="3"/>
        <v>657.42066145713329</v>
      </c>
      <c r="N35" s="3">
        <f t="shared" si="4"/>
        <v>30.267978100000001</v>
      </c>
      <c r="O35" s="3">
        <f t="shared" si="8"/>
        <v>505.88592860328509</v>
      </c>
      <c r="P35" s="3">
        <f t="shared" si="9"/>
        <v>492.19326517517595</v>
      </c>
      <c r="Q35" s="3">
        <f t="shared" si="5"/>
        <v>87.900598287000008</v>
      </c>
      <c r="R35" s="3">
        <f t="shared" si="10"/>
        <v>1116.2477701654611</v>
      </c>
      <c r="S35" s="20"/>
    </row>
    <row r="36" spans="2:19" x14ac:dyDescent="0.15">
      <c r="B36" s="55"/>
      <c r="C36" s="6">
        <v>632701</v>
      </c>
      <c r="D36" s="21">
        <v>28274</v>
      </c>
      <c r="E36" s="21">
        <v>29294</v>
      </c>
      <c r="F36" s="21">
        <f t="shared" si="0"/>
        <v>57568</v>
      </c>
      <c r="G36" s="16">
        <f t="shared" si="1"/>
        <v>57.567999999999998</v>
      </c>
      <c r="H36" s="21">
        <v>31502793</v>
      </c>
      <c r="I36" s="21">
        <v>31522533</v>
      </c>
      <c r="J36" s="21">
        <f t="shared" si="6"/>
        <v>63025326</v>
      </c>
      <c r="K36" s="16">
        <f t="shared" si="2"/>
        <v>63.025326</v>
      </c>
      <c r="L36" s="26">
        <f t="shared" si="7"/>
        <v>491566981.86687094</v>
      </c>
      <c r="M36" s="16">
        <f t="shared" si="3"/>
        <v>491.56698186687095</v>
      </c>
      <c r="N36" s="3">
        <f t="shared" si="4"/>
        <v>24.429102399999998</v>
      </c>
      <c r="O36" s="3">
        <f t="shared" si="8"/>
        <v>371.57614478031104</v>
      </c>
      <c r="P36" s="3">
        <f t="shared" si="9"/>
        <v>372.54642071876071</v>
      </c>
      <c r="Q36" s="3">
        <f t="shared" si="5"/>
        <v>70.738242370999998</v>
      </c>
      <c r="R36" s="3">
        <f t="shared" si="10"/>
        <v>839.28991027007169</v>
      </c>
      <c r="S36" s="20"/>
    </row>
    <row r="37" spans="2:19" x14ac:dyDescent="0.15">
      <c r="B37" s="55"/>
      <c r="C37" s="6">
        <v>632722</v>
      </c>
      <c r="D37" s="21">
        <v>53860</v>
      </c>
      <c r="E37" s="21">
        <v>55819</v>
      </c>
      <c r="F37" s="21">
        <f t="shared" si="0"/>
        <v>109679</v>
      </c>
      <c r="G37" s="16">
        <f t="shared" si="1"/>
        <v>109.679</v>
      </c>
      <c r="H37" s="21">
        <v>75699282</v>
      </c>
      <c r="I37" s="21">
        <v>75746323</v>
      </c>
      <c r="J37" s="21">
        <f t="shared" si="6"/>
        <v>151445605</v>
      </c>
      <c r="K37" s="16">
        <f t="shared" si="2"/>
        <v>151.445605</v>
      </c>
      <c r="L37" s="26">
        <f t="shared" si="7"/>
        <v>1238863921.1229231</v>
      </c>
      <c r="M37" s="16">
        <f t="shared" si="3"/>
        <v>1238.8639211229231</v>
      </c>
      <c r="N37" s="3">
        <f t="shared" si="4"/>
        <v>33.512049700000006</v>
      </c>
      <c r="O37" s="3">
        <f t="shared" si="8"/>
        <v>1015.8498172366386</v>
      </c>
      <c r="P37" s="3">
        <f t="shared" si="9"/>
        <v>911.64643269807664</v>
      </c>
      <c r="Q37" s="3">
        <f t="shared" si="5"/>
        <v>146.6470518925</v>
      </c>
      <c r="R37" s="3">
        <f t="shared" si="10"/>
        <v>2107.6553515272149</v>
      </c>
      <c r="S37" s="20"/>
    </row>
    <row r="38" spans="2:19" x14ac:dyDescent="0.15">
      <c r="B38" s="55"/>
      <c r="C38" s="6">
        <v>632723</v>
      </c>
      <c r="D38" s="21">
        <v>32818</v>
      </c>
      <c r="E38" s="21">
        <v>33364</v>
      </c>
      <c r="F38" s="21">
        <f t="shared" si="0"/>
        <v>66182</v>
      </c>
      <c r="G38" s="16">
        <f t="shared" si="1"/>
        <v>66.182000000000002</v>
      </c>
      <c r="H38" s="21">
        <v>39556663</v>
      </c>
      <c r="I38" s="21">
        <v>39375635</v>
      </c>
      <c r="J38" s="21">
        <f t="shared" si="6"/>
        <v>78932298</v>
      </c>
      <c r="K38" s="16">
        <f t="shared" si="2"/>
        <v>78.932298000000003</v>
      </c>
      <c r="L38" s="26">
        <f t="shared" si="7"/>
        <v>623348465.06002724</v>
      </c>
      <c r="M38" s="16">
        <f t="shared" si="3"/>
        <v>623.34846506002725</v>
      </c>
      <c r="N38" s="3">
        <f t="shared" si="4"/>
        <v>25.9305226</v>
      </c>
      <c r="O38" s="3">
        <f t="shared" si="8"/>
        <v>477.88985351874555</v>
      </c>
      <c r="P38" s="3">
        <f t="shared" si="9"/>
        <v>467.61358269430366</v>
      </c>
      <c r="Q38" s="3">
        <f t="shared" si="5"/>
        <v>84.394377833000007</v>
      </c>
      <c r="R38" s="3">
        <f t="shared" si="10"/>
        <v>1055.8283366460491</v>
      </c>
      <c r="S38" s="20"/>
    </row>
    <row r="39" spans="2:19" x14ac:dyDescent="0.15">
      <c r="B39" s="55"/>
      <c r="C39" s="6">
        <v>632724</v>
      </c>
      <c r="D39" s="21">
        <v>78774</v>
      </c>
      <c r="E39" s="21">
        <v>79057</v>
      </c>
      <c r="F39" s="21">
        <f t="shared" si="0"/>
        <v>157831</v>
      </c>
      <c r="G39" s="16">
        <f t="shared" si="1"/>
        <v>157.83099999999999</v>
      </c>
      <c r="H39" s="21">
        <v>105967228</v>
      </c>
      <c r="I39" s="21">
        <v>105905390</v>
      </c>
      <c r="J39" s="21">
        <f t="shared" si="6"/>
        <v>211872618</v>
      </c>
      <c r="K39" s="16">
        <f t="shared" si="2"/>
        <v>211.87261799999999</v>
      </c>
      <c r="L39" s="26">
        <f t="shared" si="7"/>
        <v>1764067272.5260308</v>
      </c>
      <c r="M39" s="16">
        <f t="shared" si="3"/>
        <v>1764.0672725260308</v>
      </c>
      <c r="N39" s="3">
        <f t="shared" si="4"/>
        <v>41.904943299999999</v>
      </c>
      <c r="O39" s="3">
        <f t="shared" si="8"/>
        <v>1528.796922092157</v>
      </c>
      <c r="P39" s="3">
        <f t="shared" si="9"/>
        <v>1290.5281304002785</v>
      </c>
      <c r="Q39" s="3">
        <f t="shared" si="5"/>
        <v>198.523642553</v>
      </c>
      <c r="R39" s="3">
        <f t="shared" si="10"/>
        <v>3059.7536383454358</v>
      </c>
      <c r="S39" s="20"/>
    </row>
    <row r="40" spans="2:19" x14ac:dyDescent="0.15">
      <c r="B40" s="55"/>
      <c r="C40" s="6">
        <v>632725</v>
      </c>
      <c r="D40" s="21">
        <v>27598</v>
      </c>
      <c r="E40" s="21">
        <v>28646</v>
      </c>
      <c r="F40" s="21">
        <f t="shared" si="0"/>
        <v>56244</v>
      </c>
      <c r="G40" s="16">
        <f t="shared" si="1"/>
        <v>56.244</v>
      </c>
      <c r="H40" s="21">
        <v>35441809</v>
      </c>
      <c r="I40" s="21">
        <v>35459669</v>
      </c>
      <c r="J40" s="21">
        <f t="shared" si="6"/>
        <v>70901478</v>
      </c>
      <c r="K40" s="16">
        <f t="shared" si="2"/>
        <v>70.901477999999997</v>
      </c>
      <c r="L40" s="26">
        <f t="shared" si="7"/>
        <v>556623063.22354972</v>
      </c>
      <c r="M40" s="16">
        <f t="shared" si="3"/>
        <v>556.62306322354971</v>
      </c>
      <c r="N40" s="3">
        <f t="shared" si="4"/>
        <v>24.1983292</v>
      </c>
      <c r="O40" s="3">
        <f t="shared" si="8"/>
        <v>423.66896296722865</v>
      </c>
      <c r="P40" s="3">
        <f t="shared" si="9"/>
        <v>419.47787780946879</v>
      </c>
      <c r="Q40" s="3">
        <f t="shared" si="5"/>
        <v>77.499918863000005</v>
      </c>
      <c r="R40" s="3">
        <f t="shared" si="10"/>
        <v>944.84508883969738</v>
      </c>
      <c r="S40" s="20"/>
    </row>
    <row r="41" spans="2:19" x14ac:dyDescent="0.15">
      <c r="B41" s="55"/>
      <c r="C41" s="6">
        <v>632726</v>
      </c>
      <c r="D41" s="21">
        <v>51945</v>
      </c>
      <c r="E41" s="21">
        <v>52248</v>
      </c>
      <c r="F41" s="21">
        <f t="shared" si="0"/>
        <v>104193</v>
      </c>
      <c r="G41" s="16">
        <f t="shared" si="1"/>
        <v>104.193</v>
      </c>
      <c r="H41" s="21">
        <v>47145860</v>
      </c>
      <c r="I41" s="21">
        <v>47151494</v>
      </c>
      <c r="J41" s="21">
        <f t="shared" si="6"/>
        <v>94297354</v>
      </c>
      <c r="K41" s="16">
        <f t="shared" si="2"/>
        <v>94.297353999999999</v>
      </c>
      <c r="L41" s="26">
        <f t="shared" si="7"/>
        <v>751974202.94011426</v>
      </c>
      <c r="M41" s="16">
        <f t="shared" si="3"/>
        <v>751.97420294011431</v>
      </c>
      <c r="N41" s="3">
        <f t="shared" si="4"/>
        <v>32.555839899999995</v>
      </c>
      <c r="O41" s="3">
        <f t="shared" si="8"/>
        <v>584.67224512676455</v>
      </c>
      <c r="P41" s="3">
        <f t="shared" si="9"/>
        <v>560.40419000099837</v>
      </c>
      <c r="Q41" s="3">
        <f t="shared" si="5"/>
        <v>97.585278408999997</v>
      </c>
      <c r="R41" s="3">
        <f t="shared" si="10"/>
        <v>1275.217553436763</v>
      </c>
      <c r="S41" s="20"/>
    </row>
    <row r="42" spans="2:19" x14ac:dyDescent="0.15">
      <c r="B42" s="55"/>
      <c r="C42" s="6">
        <v>632801</v>
      </c>
      <c r="D42" s="21">
        <v>127783</v>
      </c>
      <c r="E42" s="21">
        <v>129137</v>
      </c>
      <c r="F42" s="21">
        <f t="shared" si="0"/>
        <v>256920</v>
      </c>
      <c r="G42" s="16">
        <f t="shared" si="1"/>
        <v>256.92</v>
      </c>
      <c r="H42" s="21">
        <v>135566708</v>
      </c>
      <c r="I42" s="21">
        <v>135577739</v>
      </c>
      <c r="J42" s="21">
        <f t="shared" si="6"/>
        <v>271144447</v>
      </c>
      <c r="K42" s="16">
        <f t="shared" si="2"/>
        <v>271.14444700000001</v>
      </c>
      <c r="L42" s="26">
        <f t="shared" si="7"/>
        <v>2286615544.1928639</v>
      </c>
      <c r="M42" s="16">
        <f t="shared" si="3"/>
        <v>2286.615544192864</v>
      </c>
      <c r="N42" s="3">
        <f t="shared" si="4"/>
        <v>59.176156000000006</v>
      </c>
      <c r="O42" s="3">
        <f t="shared" si="8"/>
        <v>2088.4259786428374</v>
      </c>
      <c r="P42" s="3">
        <f t="shared" si="9"/>
        <v>1667.4944535807322</v>
      </c>
      <c r="Q42" s="3">
        <f t="shared" si="5"/>
        <v>249.40850774950002</v>
      </c>
      <c r="R42" s="3">
        <f t="shared" si="10"/>
        <v>4064.5050959730697</v>
      </c>
      <c r="S42" s="20"/>
    </row>
    <row r="43" spans="2:19" x14ac:dyDescent="0.15">
      <c r="B43" s="55"/>
      <c r="C43" s="6">
        <v>632802</v>
      </c>
      <c r="D43" s="21">
        <v>34715</v>
      </c>
      <c r="E43" s="21">
        <v>36251</v>
      </c>
      <c r="F43" s="21">
        <f t="shared" si="0"/>
        <v>70966</v>
      </c>
      <c r="G43" s="16">
        <f t="shared" si="1"/>
        <v>70.965999999999994</v>
      </c>
      <c r="H43" s="21">
        <v>43753554</v>
      </c>
      <c r="I43" s="21">
        <v>43761717</v>
      </c>
      <c r="J43" s="21">
        <f t="shared" si="6"/>
        <v>87515271</v>
      </c>
      <c r="K43" s="16">
        <f t="shared" si="2"/>
        <v>87.515270999999998</v>
      </c>
      <c r="L43" s="26">
        <f t="shared" si="7"/>
        <v>695053619.7341665</v>
      </c>
      <c r="M43" s="16">
        <f t="shared" si="3"/>
        <v>695.05361973416655</v>
      </c>
      <c r="N43" s="3">
        <f t="shared" si="4"/>
        <v>26.764373800000001</v>
      </c>
      <c r="O43" s="3">
        <f t="shared" si="8"/>
        <v>537.05063506771626</v>
      </c>
      <c r="P43" s="3">
        <f t="shared" si="9"/>
        <v>519.34168127622763</v>
      </c>
      <c r="Q43" s="3">
        <f t="shared" si="5"/>
        <v>91.7628601535</v>
      </c>
      <c r="R43" s="3">
        <f t="shared" si="10"/>
        <v>1174.9195502974439</v>
      </c>
      <c r="S43" s="20"/>
    </row>
    <row r="44" spans="2:19" x14ac:dyDescent="0.15">
      <c r="B44" s="55"/>
      <c r="C44" s="6">
        <v>632821</v>
      </c>
      <c r="D44" s="21">
        <v>21399</v>
      </c>
      <c r="E44" s="21">
        <v>21597</v>
      </c>
      <c r="F44" s="21">
        <f t="shared" si="0"/>
        <v>42996</v>
      </c>
      <c r="G44" s="16">
        <f t="shared" si="1"/>
        <v>42.996000000000002</v>
      </c>
      <c r="H44" s="21">
        <v>34813684</v>
      </c>
      <c r="I44" s="21">
        <v>34766745</v>
      </c>
      <c r="J44" s="21">
        <f t="shared" si="6"/>
        <v>69580429</v>
      </c>
      <c r="K44" s="16">
        <f t="shared" si="2"/>
        <v>69.580428999999995</v>
      </c>
      <c r="L44" s="26">
        <f t="shared" si="7"/>
        <v>545683616.98928225</v>
      </c>
      <c r="M44" s="16">
        <f t="shared" si="3"/>
        <v>545.6836169892822</v>
      </c>
      <c r="N44" s="3">
        <f t="shared" si="4"/>
        <v>21.8892028</v>
      </c>
      <c r="O44" s="3">
        <f t="shared" si="8"/>
        <v>414.85606192777453</v>
      </c>
      <c r="P44" s="3">
        <f t="shared" si="9"/>
        <v>411.58616129606821</v>
      </c>
      <c r="Q44" s="3">
        <f t="shared" si="5"/>
        <v>76.365798296500003</v>
      </c>
      <c r="R44" s="3">
        <f t="shared" si="10"/>
        <v>924.6972243203428</v>
      </c>
      <c r="S44" s="20"/>
    </row>
    <row r="45" spans="2:19" x14ac:dyDescent="0.15">
      <c r="B45" s="55"/>
      <c r="C45" s="6">
        <v>632822</v>
      </c>
      <c r="D45" s="21">
        <v>92909</v>
      </c>
      <c r="E45" s="21">
        <v>93724</v>
      </c>
      <c r="F45" s="21">
        <f t="shared" si="0"/>
        <v>186633</v>
      </c>
      <c r="G45" s="16">
        <f t="shared" si="1"/>
        <v>186.63300000000001</v>
      </c>
      <c r="H45" s="21">
        <v>89800837</v>
      </c>
      <c r="I45" s="21">
        <v>89768823</v>
      </c>
      <c r="J45" s="21">
        <f t="shared" si="6"/>
        <v>179569660</v>
      </c>
      <c r="K45" s="16">
        <f t="shared" si="2"/>
        <v>179.56966</v>
      </c>
      <c r="L45" s="26">
        <f t="shared" si="7"/>
        <v>1482209806.2510166</v>
      </c>
      <c r="M45" s="16">
        <f t="shared" si="3"/>
        <v>1482.2098062510165</v>
      </c>
      <c r="N45" s="3">
        <f t="shared" si="4"/>
        <v>46.925131899999997</v>
      </c>
      <c r="O45" s="3">
        <f t="shared" si="8"/>
        <v>1247.343939012919</v>
      </c>
      <c r="P45" s="3">
        <f t="shared" si="9"/>
        <v>1087.1961542294835</v>
      </c>
      <c r="Q45" s="3">
        <f t="shared" si="5"/>
        <v>170.79155311</v>
      </c>
      <c r="R45" s="3">
        <f t="shared" si="10"/>
        <v>2552.256778252402</v>
      </c>
      <c r="S45" s="20"/>
    </row>
    <row r="46" spans="2:19" x14ac:dyDescent="0.15">
      <c r="B46" s="55"/>
      <c r="C46" s="6">
        <v>632823</v>
      </c>
      <c r="D46" s="21">
        <v>33346</v>
      </c>
      <c r="E46" s="21">
        <v>33626</v>
      </c>
      <c r="F46" s="21">
        <f t="shared" si="0"/>
        <v>66972</v>
      </c>
      <c r="G46" s="16">
        <f t="shared" si="1"/>
        <v>66.971999999999994</v>
      </c>
      <c r="H46" s="21">
        <v>34829704</v>
      </c>
      <c r="I46" s="21">
        <v>34840318</v>
      </c>
      <c r="J46" s="21">
        <f t="shared" si="6"/>
        <v>69670022</v>
      </c>
      <c r="K46" s="16">
        <f t="shared" si="2"/>
        <v>69.670022000000003</v>
      </c>
      <c r="L46" s="26">
        <f t="shared" si="7"/>
        <v>546425183.72143137</v>
      </c>
      <c r="M46" s="16">
        <f t="shared" si="3"/>
        <v>546.42518372143138</v>
      </c>
      <c r="N46" s="3">
        <f t="shared" si="4"/>
        <v>26.068219599999999</v>
      </c>
      <c r="O46" s="3">
        <f t="shared" si="8"/>
        <v>415.45279310726914</v>
      </c>
      <c r="P46" s="3">
        <f t="shared" si="9"/>
        <v>412.12112753664059</v>
      </c>
      <c r="Q46" s="3">
        <f t="shared" si="5"/>
        <v>76.442713886999996</v>
      </c>
      <c r="R46" s="3">
        <f t="shared" si="10"/>
        <v>930.08485413090978</v>
      </c>
      <c r="S46" s="20"/>
    </row>
    <row r="47" spans="2:19" x14ac:dyDescent="0.15">
      <c r="B47" s="55"/>
      <c r="C47" s="6">
        <v>632824</v>
      </c>
      <c r="D47" s="21">
        <v>12341</v>
      </c>
      <c r="E47" s="21">
        <v>12558</v>
      </c>
      <c r="F47" s="21">
        <f t="shared" si="0"/>
        <v>24899</v>
      </c>
      <c r="G47" s="16">
        <f t="shared" si="1"/>
        <v>24.899000000000001</v>
      </c>
      <c r="H47" s="21">
        <v>21829372</v>
      </c>
      <c r="I47" s="21">
        <v>21780860</v>
      </c>
      <c r="J47" s="21">
        <f t="shared" si="6"/>
        <v>43610232</v>
      </c>
      <c r="K47" s="16">
        <f t="shared" si="2"/>
        <v>43.610232000000003</v>
      </c>
      <c r="L47" s="26">
        <f t="shared" si="7"/>
        <v>333164222.38038808</v>
      </c>
      <c r="M47" s="16">
        <f t="shared" si="3"/>
        <v>333.16422238038808</v>
      </c>
      <c r="N47" s="3">
        <f t="shared" si="4"/>
        <v>18.734895699999999</v>
      </c>
      <c r="O47" s="3">
        <f t="shared" si="8"/>
        <v>247.92286260619574</v>
      </c>
      <c r="P47" s="3">
        <f t="shared" si="9"/>
        <v>258.27467002521195</v>
      </c>
      <c r="Q47" s="3">
        <f t="shared" si="5"/>
        <v>54.070384172000004</v>
      </c>
      <c r="R47" s="3">
        <f t="shared" si="10"/>
        <v>579.00281250340765</v>
      </c>
      <c r="S47" s="20"/>
    </row>
    <row r="48" spans="2:19" x14ac:dyDescent="0.15">
      <c r="B48" s="55"/>
      <c r="C48" s="6">
        <v>632825</v>
      </c>
      <c r="D48" s="21">
        <v>11142</v>
      </c>
      <c r="E48" s="21">
        <v>11533</v>
      </c>
      <c r="F48" s="21">
        <f t="shared" si="0"/>
        <v>22675</v>
      </c>
      <c r="G48" s="16">
        <f t="shared" si="1"/>
        <v>22.675000000000001</v>
      </c>
      <c r="H48" s="21">
        <v>8721845</v>
      </c>
      <c r="I48" s="21">
        <v>8705896</v>
      </c>
      <c r="J48" s="21">
        <f t="shared" si="6"/>
        <v>17427741</v>
      </c>
      <c r="K48" s="16">
        <f t="shared" si="2"/>
        <v>17.427741000000001</v>
      </c>
      <c r="L48" s="26">
        <f t="shared" si="7"/>
        <v>126198474.35887326</v>
      </c>
      <c r="M48" s="16">
        <f t="shared" si="3"/>
        <v>126.19847435887327</v>
      </c>
      <c r="N48" s="3">
        <f t="shared" si="4"/>
        <v>18.3472525</v>
      </c>
      <c r="O48" s="3">
        <f t="shared" si="8"/>
        <v>93.165747230853739</v>
      </c>
      <c r="P48" s="3">
        <f t="shared" si="9"/>
        <v>108.96957940249118</v>
      </c>
      <c r="Q48" s="3">
        <f t="shared" si="5"/>
        <v>31.5927156485</v>
      </c>
      <c r="R48" s="3">
        <f t="shared" si="10"/>
        <v>252.07529478184492</v>
      </c>
      <c r="S48" s="20"/>
    </row>
    <row r="49" spans="2:19" x14ac:dyDescent="0.15">
      <c r="B49" s="55"/>
      <c r="C49" s="6">
        <v>632827</v>
      </c>
      <c r="D49" s="21">
        <v>4282</v>
      </c>
      <c r="E49" s="21">
        <v>4440</v>
      </c>
      <c r="F49" s="21">
        <f t="shared" si="0"/>
        <v>8722</v>
      </c>
      <c r="G49" s="16">
        <f t="shared" si="1"/>
        <v>8.7219999999999995</v>
      </c>
      <c r="H49" s="21">
        <v>3272759</v>
      </c>
      <c r="I49" s="21">
        <v>3275359</v>
      </c>
      <c r="J49" s="21">
        <f t="shared" si="6"/>
        <v>6548118</v>
      </c>
      <c r="K49" s="16">
        <f t="shared" si="2"/>
        <v>6.5481179999999997</v>
      </c>
      <c r="L49" s="26">
        <f t="shared" si="7"/>
        <v>44632735.124038652</v>
      </c>
      <c r="M49" s="16">
        <f t="shared" si="3"/>
        <v>44.632735124038653</v>
      </c>
      <c r="N49" s="3">
        <f t="shared" si="4"/>
        <v>15.915244599999999</v>
      </c>
      <c r="O49" s="3">
        <f t="shared" si="8"/>
        <v>34.293651385639642</v>
      </c>
      <c r="P49" s="3">
        <f t="shared" si="9"/>
        <v>50.128055118481484</v>
      </c>
      <c r="Q49" s="3">
        <f t="shared" si="5"/>
        <v>22.252559302999998</v>
      </c>
      <c r="R49" s="3">
        <f t="shared" si="10"/>
        <v>122.58951040712113</v>
      </c>
      <c r="S49" s="20"/>
    </row>
    <row r="50" spans="2:19" x14ac:dyDescent="0.15">
      <c r="B50" s="55" t="s">
        <v>46</v>
      </c>
      <c r="C50" s="6">
        <v>540102</v>
      </c>
      <c r="D50" s="21">
        <v>15923</v>
      </c>
      <c r="E50" s="21">
        <v>16417</v>
      </c>
      <c r="F50" s="21">
        <f t="shared" si="0"/>
        <v>32340</v>
      </c>
      <c r="G50" s="16">
        <f t="shared" si="1"/>
        <v>32.340000000000003</v>
      </c>
      <c r="H50" s="21">
        <v>2075003</v>
      </c>
      <c r="I50" s="21">
        <v>2049806</v>
      </c>
      <c r="J50" s="21">
        <f t="shared" si="6"/>
        <v>4124809</v>
      </c>
      <c r="K50" s="16">
        <f t="shared" si="2"/>
        <v>4.1248089999999999</v>
      </c>
      <c r="L50" s="26">
        <f t="shared" si="7"/>
        <v>27287277.311353929</v>
      </c>
      <c r="M50" s="16">
        <f t="shared" si="3"/>
        <v>27.287277311353929</v>
      </c>
      <c r="N50" s="3">
        <f t="shared" si="4"/>
        <v>20.031862</v>
      </c>
      <c r="O50" s="3">
        <f t="shared" si="8"/>
        <v>21.92854628801642</v>
      </c>
      <c r="P50" s="3">
        <f t="shared" si="9"/>
        <v>37.615041852410727</v>
      </c>
      <c r="Q50" s="3">
        <f t="shared" si="5"/>
        <v>20.172148526499999</v>
      </c>
      <c r="R50" s="3">
        <f t="shared" si="10"/>
        <v>99.747598666927146</v>
      </c>
      <c r="S50" s="20"/>
    </row>
    <row r="51" spans="2:19" x14ac:dyDescent="0.15">
      <c r="B51" s="55"/>
      <c r="C51" s="6">
        <v>540103</v>
      </c>
      <c r="D51" s="21">
        <v>30548</v>
      </c>
      <c r="E51" s="21">
        <v>31336</v>
      </c>
      <c r="F51" s="21">
        <f t="shared" si="0"/>
        <v>61884</v>
      </c>
      <c r="G51" s="16">
        <f t="shared" si="1"/>
        <v>61.884</v>
      </c>
      <c r="H51" s="21">
        <v>9651871</v>
      </c>
      <c r="I51" s="21">
        <v>9624637</v>
      </c>
      <c r="J51" s="21">
        <f t="shared" si="6"/>
        <v>19276508</v>
      </c>
      <c r="K51" s="16">
        <f t="shared" si="2"/>
        <v>19.276508</v>
      </c>
      <c r="L51" s="26">
        <f t="shared" si="7"/>
        <v>140429907.51731798</v>
      </c>
      <c r="M51" s="16">
        <f t="shared" si="3"/>
        <v>140.42990751731799</v>
      </c>
      <c r="N51" s="3">
        <f t="shared" si="4"/>
        <v>25.181381200000001</v>
      </c>
      <c r="O51" s="3">
        <f t="shared" si="8"/>
        <v>103.56033697351245</v>
      </c>
      <c r="P51" s="3">
        <f t="shared" si="9"/>
        <v>119.23613528299319</v>
      </c>
      <c r="Q51" s="3">
        <f t="shared" si="5"/>
        <v>33.179882118000002</v>
      </c>
      <c r="R51" s="3">
        <f t="shared" si="10"/>
        <v>281.15773557450564</v>
      </c>
      <c r="S51" s="20"/>
    </row>
    <row r="52" spans="2:19" x14ac:dyDescent="0.15">
      <c r="B52" s="55"/>
      <c r="C52" s="6">
        <v>540121</v>
      </c>
      <c r="D52" s="21">
        <v>55778</v>
      </c>
      <c r="E52" s="21">
        <v>56361</v>
      </c>
      <c r="F52" s="21">
        <f t="shared" si="0"/>
        <v>112139</v>
      </c>
      <c r="G52" s="16">
        <f t="shared" si="1"/>
        <v>112.139</v>
      </c>
      <c r="H52" s="21">
        <v>39789290</v>
      </c>
      <c r="I52" s="21">
        <v>39768703</v>
      </c>
      <c r="J52" s="21">
        <f t="shared" si="6"/>
        <v>79557993</v>
      </c>
      <c r="K52" s="16">
        <f t="shared" si="2"/>
        <v>79.557992999999996</v>
      </c>
      <c r="L52" s="26">
        <f t="shared" si="7"/>
        <v>628562547.94298935</v>
      </c>
      <c r="M52" s="16">
        <f t="shared" si="3"/>
        <v>628.56254794298934</v>
      </c>
      <c r="N52" s="3">
        <f t="shared" si="4"/>
        <v>33.9408277</v>
      </c>
      <c r="O52" s="3">
        <f t="shared" si="8"/>
        <v>482.16056276782018</v>
      </c>
      <c r="P52" s="3">
        <f t="shared" si="9"/>
        <v>471.37502208607253</v>
      </c>
      <c r="Q52" s="3">
        <f t="shared" si="5"/>
        <v>84.931536990500007</v>
      </c>
      <c r="R52" s="3">
        <f t="shared" si="10"/>
        <v>1072.4079495443927</v>
      </c>
      <c r="S52" s="20"/>
    </row>
    <row r="53" spans="2:19" x14ac:dyDescent="0.15">
      <c r="B53" s="55"/>
      <c r="C53" s="6">
        <v>540122</v>
      </c>
      <c r="D53" s="21">
        <v>66683</v>
      </c>
      <c r="E53" s="21">
        <v>67205</v>
      </c>
      <c r="F53" s="21">
        <f t="shared" si="0"/>
        <v>133888</v>
      </c>
      <c r="G53" s="16">
        <f t="shared" si="1"/>
        <v>133.88800000000001</v>
      </c>
      <c r="H53" s="21">
        <v>36742693</v>
      </c>
      <c r="I53" s="21">
        <v>36729306</v>
      </c>
      <c r="J53" s="21">
        <f t="shared" si="6"/>
        <v>73471999</v>
      </c>
      <c r="K53" s="16">
        <f t="shared" si="2"/>
        <v>73.471998999999997</v>
      </c>
      <c r="L53" s="26">
        <f t="shared" si="7"/>
        <v>577939697.1478157</v>
      </c>
      <c r="M53" s="16">
        <f t="shared" si="3"/>
        <v>577.93969714781565</v>
      </c>
      <c r="N53" s="3">
        <f t="shared" si="4"/>
        <v>37.7316784</v>
      </c>
      <c r="O53" s="3">
        <f t="shared" si="8"/>
        <v>440.90368848375482</v>
      </c>
      <c r="P53" s="3">
        <f t="shared" si="9"/>
        <v>434.85569752243424</v>
      </c>
      <c r="Q53" s="3">
        <f t="shared" si="5"/>
        <v>79.706711141499994</v>
      </c>
      <c r="R53" s="3">
        <f t="shared" si="10"/>
        <v>993.19777554768905</v>
      </c>
      <c r="S53" s="20"/>
    </row>
    <row r="54" spans="2:19" x14ac:dyDescent="0.15">
      <c r="B54" s="55"/>
      <c r="C54" s="6">
        <v>540123</v>
      </c>
      <c r="D54" s="21">
        <v>23051</v>
      </c>
      <c r="E54" s="21">
        <v>23601</v>
      </c>
      <c r="F54" s="21">
        <f t="shared" si="0"/>
        <v>46652</v>
      </c>
      <c r="G54" s="16">
        <f t="shared" si="1"/>
        <v>46.652000000000001</v>
      </c>
      <c r="H54" s="21">
        <v>18374472</v>
      </c>
      <c r="I54" s="21">
        <v>18355686</v>
      </c>
      <c r="J54" s="21">
        <f t="shared" si="6"/>
        <v>36730158</v>
      </c>
      <c r="K54" s="16">
        <f t="shared" si="2"/>
        <v>36.730158000000003</v>
      </c>
      <c r="L54" s="26">
        <f t="shared" si="7"/>
        <v>277864482.59010506</v>
      </c>
      <c r="M54" s="16">
        <f t="shared" si="3"/>
        <v>277.86448259010507</v>
      </c>
      <c r="N54" s="3">
        <f t="shared" si="4"/>
        <v>22.5264436</v>
      </c>
      <c r="O54" s="3">
        <f t="shared" si="8"/>
        <v>205.81805086330624</v>
      </c>
      <c r="P54" s="3">
        <f t="shared" si="9"/>
        <v>218.38143774050178</v>
      </c>
      <c r="Q54" s="3">
        <f t="shared" si="5"/>
        <v>48.163840643</v>
      </c>
      <c r="R54" s="3">
        <f t="shared" si="10"/>
        <v>494.88977284680806</v>
      </c>
      <c r="S54" s="20"/>
    </row>
    <row r="55" spans="2:19" x14ac:dyDescent="0.15">
      <c r="B55" s="55"/>
      <c r="C55" s="6">
        <v>540124</v>
      </c>
      <c r="D55" s="21">
        <v>18495</v>
      </c>
      <c r="E55" s="21">
        <v>19130</v>
      </c>
      <c r="F55" s="21">
        <f t="shared" si="0"/>
        <v>37625</v>
      </c>
      <c r="G55" s="16">
        <f t="shared" si="1"/>
        <v>37.625</v>
      </c>
      <c r="H55" s="21">
        <v>9809421</v>
      </c>
      <c r="I55" s="21">
        <v>9703826</v>
      </c>
      <c r="J55" s="21">
        <f t="shared" si="6"/>
        <v>19513247</v>
      </c>
      <c r="K55" s="16">
        <f t="shared" si="2"/>
        <v>19.513247</v>
      </c>
      <c r="L55" s="26">
        <f t="shared" si="7"/>
        <v>142258001.06276119</v>
      </c>
      <c r="M55" s="16">
        <f t="shared" si="3"/>
        <v>142.2580010627612</v>
      </c>
      <c r="N55" s="3">
        <f t="shared" si="4"/>
        <v>20.953037500000001</v>
      </c>
      <c r="O55" s="3">
        <f t="shared" si="8"/>
        <v>104.89821244870804</v>
      </c>
      <c r="P55" s="3">
        <f t="shared" si="9"/>
        <v>120.55492196667592</v>
      </c>
      <c r="Q55" s="3">
        <f t="shared" si="5"/>
        <v>33.383122549500001</v>
      </c>
      <c r="R55" s="3">
        <f t="shared" si="10"/>
        <v>279.78929446488394</v>
      </c>
      <c r="S55" s="20"/>
    </row>
    <row r="56" spans="2:19" x14ac:dyDescent="0.15">
      <c r="B56" s="55"/>
      <c r="C56" s="6">
        <v>540126</v>
      </c>
      <c r="D56" s="21">
        <v>15585</v>
      </c>
      <c r="E56" s="21">
        <v>15962</v>
      </c>
      <c r="F56" s="21">
        <f t="shared" si="0"/>
        <v>31547</v>
      </c>
      <c r="G56" s="16">
        <f t="shared" si="1"/>
        <v>31.547000000000001</v>
      </c>
      <c r="H56" s="21">
        <v>9030323</v>
      </c>
      <c r="I56" s="21">
        <v>8995950</v>
      </c>
      <c r="J56" s="21">
        <f t="shared" si="6"/>
        <v>18026273</v>
      </c>
      <c r="K56" s="16">
        <f t="shared" si="2"/>
        <v>18.026273</v>
      </c>
      <c r="L56" s="26">
        <f t="shared" si="7"/>
        <v>130796941.40850174</v>
      </c>
      <c r="M56" s="16">
        <f t="shared" si="3"/>
        <v>130.79694140850174</v>
      </c>
      <c r="N56" s="3">
        <f t="shared" si="4"/>
        <v>19.893642100000001</v>
      </c>
      <c r="O56" s="3">
        <f t="shared" si="8"/>
        <v>96.520465000329366</v>
      </c>
      <c r="P56" s="3">
        <f t="shared" si="9"/>
        <v>112.28691353209317</v>
      </c>
      <c r="Q56" s="3">
        <f t="shared" si="5"/>
        <v>32.106555370500004</v>
      </c>
      <c r="R56" s="3">
        <f t="shared" si="10"/>
        <v>260.80757600292253</v>
      </c>
      <c r="S56" s="20"/>
    </row>
    <row r="57" spans="2:19" x14ac:dyDescent="0.15">
      <c r="B57" s="55"/>
      <c r="C57" s="6">
        <v>540127</v>
      </c>
      <c r="D57" s="21">
        <v>48886</v>
      </c>
      <c r="E57" s="21">
        <v>49664</v>
      </c>
      <c r="F57" s="21">
        <f t="shared" si="0"/>
        <v>98550</v>
      </c>
      <c r="G57" s="16">
        <f t="shared" si="1"/>
        <v>98.55</v>
      </c>
      <c r="H57" s="21">
        <v>29227040</v>
      </c>
      <c r="I57" s="21">
        <v>29207649</v>
      </c>
      <c r="J57" s="21">
        <f t="shared" si="6"/>
        <v>58434689</v>
      </c>
      <c r="K57" s="16">
        <f t="shared" si="2"/>
        <v>58.434688999999999</v>
      </c>
      <c r="L57" s="26">
        <f t="shared" si="7"/>
        <v>453842989.08131397</v>
      </c>
      <c r="M57" s="16">
        <f t="shared" si="3"/>
        <v>453.84298908131399</v>
      </c>
      <c r="N57" s="3">
        <f t="shared" si="4"/>
        <v>31.572265000000002</v>
      </c>
      <c r="O57" s="3">
        <f t="shared" si="8"/>
        <v>341.71809877348375</v>
      </c>
      <c r="P57" s="3">
        <f t="shared" si="9"/>
        <v>345.33233232325989</v>
      </c>
      <c r="Q57" s="3">
        <f t="shared" si="5"/>
        <v>66.797180506499998</v>
      </c>
      <c r="R57" s="3">
        <f t="shared" si="10"/>
        <v>785.41987660324367</v>
      </c>
      <c r="S57" s="20"/>
    </row>
    <row r="58" spans="2:19" x14ac:dyDescent="0.15">
      <c r="B58" s="55"/>
      <c r="C58" s="6">
        <v>540202</v>
      </c>
      <c r="D58" s="21">
        <v>23402</v>
      </c>
      <c r="E58" s="21">
        <v>24327</v>
      </c>
      <c r="F58" s="21">
        <f t="shared" si="0"/>
        <v>47729</v>
      </c>
      <c r="G58" s="16">
        <f t="shared" si="1"/>
        <v>47.728999999999999</v>
      </c>
      <c r="H58" s="21">
        <v>19584078</v>
      </c>
      <c r="I58" s="21">
        <v>19440019</v>
      </c>
      <c r="J58" s="21">
        <f t="shared" si="6"/>
        <v>39024097</v>
      </c>
      <c r="K58" s="16">
        <f t="shared" si="2"/>
        <v>39.024096999999998</v>
      </c>
      <c r="L58" s="26">
        <f t="shared" si="7"/>
        <v>296244909.9844079</v>
      </c>
      <c r="M58" s="16">
        <f t="shared" si="3"/>
        <v>296.24490998440791</v>
      </c>
      <c r="N58" s="3">
        <f t="shared" si="4"/>
        <v>22.714164699999998</v>
      </c>
      <c r="O58" s="3">
        <f t="shared" si="8"/>
        <v>219.75169861523605</v>
      </c>
      <c r="P58" s="3">
        <f t="shared" si="9"/>
        <v>231.64107806275186</v>
      </c>
      <c r="Q58" s="3">
        <f t="shared" si="5"/>
        <v>50.133187274500003</v>
      </c>
      <c r="R58" s="3">
        <f t="shared" si="10"/>
        <v>524.2401286524879</v>
      </c>
      <c r="S58" s="20"/>
    </row>
    <row r="59" spans="2:19" x14ac:dyDescent="0.15">
      <c r="B59" s="55"/>
      <c r="C59" s="6">
        <v>540221</v>
      </c>
      <c r="D59" s="21">
        <v>29180</v>
      </c>
      <c r="E59" s="21">
        <v>29347</v>
      </c>
      <c r="F59" s="21">
        <f t="shared" si="0"/>
        <v>58527</v>
      </c>
      <c r="G59" s="16">
        <f t="shared" si="1"/>
        <v>58.527000000000001</v>
      </c>
      <c r="H59" s="21">
        <v>37886569</v>
      </c>
      <c r="I59" s="21">
        <v>37820510</v>
      </c>
      <c r="J59" s="21">
        <f t="shared" si="6"/>
        <v>75707079</v>
      </c>
      <c r="K59" s="16">
        <f t="shared" si="2"/>
        <v>75.707078999999993</v>
      </c>
      <c r="L59" s="26">
        <f t="shared" si="7"/>
        <v>596506408.71226764</v>
      </c>
      <c r="M59" s="16">
        <f t="shared" si="3"/>
        <v>596.50640871226767</v>
      </c>
      <c r="N59" s="3">
        <f t="shared" si="4"/>
        <v>24.596256099999998</v>
      </c>
      <c r="O59" s="3">
        <f t="shared" si="8"/>
        <v>455.9817177214785</v>
      </c>
      <c r="P59" s="3">
        <f t="shared" si="9"/>
        <v>448.24972324502988</v>
      </c>
      <c r="Q59" s="3">
        <f t="shared" si="5"/>
        <v>81.625527321500002</v>
      </c>
      <c r="R59" s="3">
        <f t="shared" si="10"/>
        <v>1010.4532243880084</v>
      </c>
      <c r="S59" s="20"/>
    </row>
    <row r="60" spans="2:19" x14ac:dyDescent="0.15">
      <c r="B60" s="55"/>
      <c r="C60" s="6">
        <v>540222</v>
      </c>
      <c r="D60" s="21">
        <v>19933</v>
      </c>
      <c r="E60" s="21">
        <v>20122</v>
      </c>
      <c r="F60" s="21">
        <f t="shared" si="0"/>
        <v>40055</v>
      </c>
      <c r="G60" s="16">
        <f t="shared" si="1"/>
        <v>40.055</v>
      </c>
      <c r="H60" s="21">
        <v>18025850</v>
      </c>
      <c r="I60" s="21">
        <v>17976145</v>
      </c>
      <c r="J60" s="21">
        <f t="shared" si="6"/>
        <v>36001995</v>
      </c>
      <c r="K60" s="16">
        <f t="shared" si="2"/>
        <v>36.001995000000001</v>
      </c>
      <c r="L60" s="26">
        <f t="shared" si="7"/>
        <v>272042831.29260927</v>
      </c>
      <c r="M60" s="16">
        <f t="shared" si="3"/>
        <v>272.04283129260926</v>
      </c>
      <c r="N60" s="3">
        <f t="shared" si="4"/>
        <v>21.376586500000002</v>
      </c>
      <c r="O60" s="3">
        <f t="shared" si="8"/>
        <v>201.41751321029213</v>
      </c>
      <c r="P60" s="3">
        <f t="shared" si="9"/>
        <v>214.18169849448833</v>
      </c>
      <c r="Q60" s="3">
        <f t="shared" si="5"/>
        <v>47.538712707499997</v>
      </c>
      <c r="R60" s="3">
        <f t="shared" si="10"/>
        <v>484.51451091228046</v>
      </c>
      <c r="S60" s="20"/>
    </row>
    <row r="61" spans="2:19" x14ac:dyDescent="0.15">
      <c r="B61" s="55"/>
      <c r="C61" s="6">
        <v>540223</v>
      </c>
      <c r="D61" s="21">
        <v>47446</v>
      </c>
      <c r="E61" s="21">
        <v>48556</v>
      </c>
      <c r="F61" s="21">
        <f t="shared" si="0"/>
        <v>96002</v>
      </c>
      <c r="G61" s="16">
        <f t="shared" si="1"/>
        <v>96.001999999999995</v>
      </c>
      <c r="H61" s="21">
        <v>25777037</v>
      </c>
      <c r="I61" s="21">
        <v>25709310</v>
      </c>
      <c r="J61" s="21">
        <f t="shared" si="6"/>
        <v>51486347</v>
      </c>
      <c r="K61" s="16">
        <f t="shared" si="2"/>
        <v>51.486347000000002</v>
      </c>
      <c r="L61" s="26">
        <f t="shared" si="7"/>
        <v>397046854.35499638</v>
      </c>
      <c r="M61" s="16">
        <f t="shared" si="3"/>
        <v>397.04685435499636</v>
      </c>
      <c r="N61" s="3">
        <f t="shared" si="4"/>
        <v>31.128148599999999</v>
      </c>
      <c r="O61" s="3">
        <f t="shared" si="8"/>
        <v>297.24785632615726</v>
      </c>
      <c r="P61" s="3">
        <f t="shared" si="9"/>
        <v>304.3596007316944</v>
      </c>
      <c r="Q61" s="3">
        <f t="shared" si="5"/>
        <v>60.832028899500003</v>
      </c>
      <c r="R61" s="3">
        <f t="shared" si="10"/>
        <v>693.56763455735165</v>
      </c>
      <c r="S61" s="20"/>
    </row>
    <row r="62" spans="2:19" x14ac:dyDescent="0.15">
      <c r="B62" s="55"/>
      <c r="C62" s="6">
        <v>540224</v>
      </c>
      <c r="D62" s="21">
        <v>25265</v>
      </c>
      <c r="E62" s="21">
        <v>26059</v>
      </c>
      <c r="F62" s="21">
        <f t="shared" si="0"/>
        <v>51324</v>
      </c>
      <c r="G62" s="16">
        <f t="shared" si="1"/>
        <v>51.323999999999998</v>
      </c>
      <c r="H62" s="21">
        <v>12176975</v>
      </c>
      <c r="I62" s="21">
        <v>12033021</v>
      </c>
      <c r="J62" s="21">
        <f t="shared" si="6"/>
        <v>24209996</v>
      </c>
      <c r="K62" s="16">
        <f t="shared" si="2"/>
        <v>24.209996</v>
      </c>
      <c r="L62" s="26">
        <f t="shared" si="7"/>
        <v>178766482.57922742</v>
      </c>
      <c r="M62" s="16">
        <f t="shared" si="3"/>
        <v>178.76648257922741</v>
      </c>
      <c r="N62" s="3">
        <f t="shared" si="4"/>
        <v>23.340773200000001</v>
      </c>
      <c r="O62" s="3">
        <f t="shared" si="8"/>
        <v>131.74261427040369</v>
      </c>
      <c r="P62" s="3">
        <f t="shared" si="9"/>
        <v>146.89214053265465</v>
      </c>
      <c r="Q62" s="3">
        <f t="shared" si="5"/>
        <v>37.415281566000004</v>
      </c>
      <c r="R62" s="3">
        <f t="shared" si="10"/>
        <v>339.39080956905832</v>
      </c>
      <c r="S62" s="20"/>
    </row>
    <row r="63" spans="2:19" x14ac:dyDescent="0.15">
      <c r="B63" s="55"/>
      <c r="C63" s="6">
        <v>540225</v>
      </c>
      <c r="D63" s="21">
        <v>21360</v>
      </c>
      <c r="E63" s="21">
        <v>21870</v>
      </c>
      <c r="F63" s="21">
        <f t="shared" si="0"/>
        <v>43230</v>
      </c>
      <c r="G63" s="16">
        <f t="shared" si="1"/>
        <v>43.23</v>
      </c>
      <c r="H63" s="21">
        <v>10807567</v>
      </c>
      <c r="I63" s="21">
        <v>10758734</v>
      </c>
      <c r="J63" s="21">
        <f t="shared" si="6"/>
        <v>21566301</v>
      </c>
      <c r="K63" s="16">
        <f t="shared" si="2"/>
        <v>21.566300999999999</v>
      </c>
      <c r="L63" s="26">
        <f t="shared" si="7"/>
        <v>158162413.40063852</v>
      </c>
      <c r="M63" s="16">
        <f t="shared" si="3"/>
        <v>158.16241340063851</v>
      </c>
      <c r="N63" s="3">
        <f t="shared" si="4"/>
        <v>21.929988999999999</v>
      </c>
      <c r="O63" s="3">
        <f t="shared" si="8"/>
        <v>116.56311023735537</v>
      </c>
      <c r="P63" s="3">
        <f t="shared" si="9"/>
        <v>132.02836502722062</v>
      </c>
      <c r="Q63" s="3">
        <f t="shared" si="5"/>
        <v>35.145669408499998</v>
      </c>
      <c r="R63" s="3">
        <f t="shared" si="10"/>
        <v>305.66713367307602</v>
      </c>
      <c r="S63" s="20"/>
    </row>
    <row r="64" spans="2:19" x14ac:dyDescent="0.15">
      <c r="B64" s="55"/>
      <c r="C64" s="6">
        <v>540226</v>
      </c>
      <c r="D64" s="21">
        <v>59227</v>
      </c>
      <c r="E64" s="21">
        <v>59392</v>
      </c>
      <c r="F64" s="21">
        <f t="shared" si="0"/>
        <v>118619</v>
      </c>
      <c r="G64" s="16">
        <f t="shared" si="1"/>
        <v>118.619</v>
      </c>
      <c r="H64" s="21">
        <v>20542373</v>
      </c>
      <c r="I64" s="21">
        <v>20535684</v>
      </c>
      <c r="J64" s="21">
        <f t="shared" si="6"/>
        <v>41078057</v>
      </c>
      <c r="K64" s="16">
        <f t="shared" si="2"/>
        <v>41.078057000000001</v>
      </c>
      <c r="L64" s="26">
        <f t="shared" si="7"/>
        <v>312752301.16857159</v>
      </c>
      <c r="M64" s="16">
        <f t="shared" si="3"/>
        <v>312.75230116857159</v>
      </c>
      <c r="N64" s="3">
        <f t="shared" si="4"/>
        <v>35.070291699999999</v>
      </c>
      <c r="O64" s="3">
        <f t="shared" si="8"/>
        <v>232.3172857152403</v>
      </c>
      <c r="P64" s="3">
        <f t="shared" si="9"/>
        <v>243.54951006300755</v>
      </c>
      <c r="Q64" s="3">
        <f t="shared" si="5"/>
        <v>51.896511934499998</v>
      </c>
      <c r="R64" s="3">
        <f t="shared" si="10"/>
        <v>562.83359941274784</v>
      </c>
      <c r="S64" s="20"/>
    </row>
    <row r="65" spans="2:19" x14ac:dyDescent="0.15">
      <c r="B65" s="55"/>
      <c r="C65" s="6">
        <v>540227</v>
      </c>
      <c r="D65" s="21">
        <v>42888</v>
      </c>
      <c r="E65" s="21">
        <v>43728</v>
      </c>
      <c r="F65" s="21">
        <f t="shared" si="0"/>
        <v>86616</v>
      </c>
      <c r="G65" s="16">
        <f t="shared" si="1"/>
        <v>86.616</v>
      </c>
      <c r="H65" s="21">
        <v>30049208</v>
      </c>
      <c r="I65" s="21">
        <v>29897278</v>
      </c>
      <c r="J65" s="21">
        <f t="shared" si="6"/>
        <v>59946486</v>
      </c>
      <c r="K65" s="16">
        <f t="shared" si="2"/>
        <v>59.946486</v>
      </c>
      <c r="L65" s="26">
        <f t="shared" si="7"/>
        <v>466249604.56943399</v>
      </c>
      <c r="M65" s="16">
        <f t="shared" si="3"/>
        <v>466.24960456943398</v>
      </c>
      <c r="N65" s="3">
        <f t="shared" si="4"/>
        <v>29.492168800000002</v>
      </c>
      <c r="O65" s="3">
        <f t="shared" si="8"/>
        <v>351.50950310635199</v>
      </c>
      <c r="P65" s="3">
        <f t="shared" si="9"/>
        <v>354.28246473638967</v>
      </c>
      <c r="Q65" s="3">
        <f t="shared" si="5"/>
        <v>68.095058230999996</v>
      </c>
      <c r="R65" s="3">
        <f t="shared" si="10"/>
        <v>803.37919487374165</v>
      </c>
      <c r="S65" s="20"/>
    </row>
    <row r="66" spans="2:19" x14ac:dyDescent="0.15">
      <c r="B66" s="55"/>
      <c r="C66" s="6">
        <v>540228</v>
      </c>
      <c r="D66" s="21">
        <v>12455</v>
      </c>
      <c r="E66" s="21">
        <v>12657</v>
      </c>
      <c r="F66" s="21">
        <f t="shared" si="0"/>
        <v>25112</v>
      </c>
      <c r="G66" s="16">
        <f t="shared" si="1"/>
        <v>25.111999999999998</v>
      </c>
      <c r="H66" s="21">
        <v>13294119</v>
      </c>
      <c r="I66" s="21">
        <v>13255247</v>
      </c>
      <c r="J66" s="21">
        <f t="shared" si="6"/>
        <v>26549366</v>
      </c>
      <c r="K66" s="16">
        <f t="shared" si="2"/>
        <v>26.549365999999999</v>
      </c>
      <c r="L66" s="26">
        <f t="shared" si="7"/>
        <v>197103930.95351121</v>
      </c>
      <c r="M66" s="16">
        <f t="shared" si="3"/>
        <v>197.1039309535112</v>
      </c>
      <c r="N66" s="3">
        <f t="shared" si="4"/>
        <v>18.772021599999999</v>
      </c>
      <c r="O66" s="3">
        <f t="shared" si="8"/>
        <v>145.31651318931969</v>
      </c>
      <c r="P66" s="3">
        <f t="shared" si="9"/>
        <v>160.12077578986299</v>
      </c>
      <c r="Q66" s="3">
        <f t="shared" si="5"/>
        <v>39.423630711000001</v>
      </c>
      <c r="R66" s="3">
        <f t="shared" si="10"/>
        <v>363.63294129018266</v>
      </c>
      <c r="S66" s="20"/>
    </row>
    <row r="67" spans="2:19" x14ac:dyDescent="0.15">
      <c r="B67" s="55"/>
      <c r="C67" s="6">
        <v>540229</v>
      </c>
      <c r="D67" s="21">
        <v>11959</v>
      </c>
      <c r="E67" s="21">
        <v>12220</v>
      </c>
      <c r="F67" s="21">
        <f t="shared" si="0"/>
        <v>24179</v>
      </c>
      <c r="G67" s="16">
        <f t="shared" si="1"/>
        <v>24.178999999999998</v>
      </c>
      <c r="H67" s="21">
        <v>8361895</v>
      </c>
      <c r="I67" s="21">
        <v>8345095</v>
      </c>
      <c r="J67" s="21">
        <f t="shared" si="6"/>
        <v>16706990</v>
      </c>
      <c r="K67" s="16">
        <f t="shared" si="2"/>
        <v>16.706990000000001</v>
      </c>
      <c r="L67" s="26">
        <f t="shared" si="7"/>
        <v>120672888.20995736</v>
      </c>
      <c r="M67" s="16">
        <f t="shared" si="3"/>
        <v>120.67288820995736</v>
      </c>
      <c r="N67" s="3">
        <f t="shared" si="4"/>
        <v>18.609399700000001</v>
      </c>
      <c r="O67" s="3">
        <f t="shared" si="8"/>
        <v>89.139703366917843</v>
      </c>
      <c r="P67" s="3">
        <f t="shared" si="9"/>
        <v>104.98342155466324</v>
      </c>
      <c r="Q67" s="3">
        <f t="shared" si="5"/>
        <v>30.973950915</v>
      </c>
      <c r="R67" s="3">
        <f t="shared" si="10"/>
        <v>243.70647553658108</v>
      </c>
      <c r="S67" s="20"/>
    </row>
    <row r="68" spans="2:19" x14ac:dyDescent="0.15">
      <c r="B68" s="55"/>
      <c r="C68" s="6">
        <v>540230</v>
      </c>
      <c r="D68" s="21">
        <v>17120</v>
      </c>
      <c r="E68" s="21">
        <v>17128</v>
      </c>
      <c r="F68" s="21">
        <f t="shared" ref="F68:F123" si="13">D68+E68</f>
        <v>34248</v>
      </c>
      <c r="G68" s="16">
        <f t="shared" ref="G68:G123" si="14">F68/1000</f>
        <v>34.247999999999998</v>
      </c>
      <c r="H68" s="21">
        <v>7399711</v>
      </c>
      <c r="I68" s="21">
        <v>7415245</v>
      </c>
      <c r="J68" s="21">
        <f t="shared" si="6"/>
        <v>14814956</v>
      </c>
      <c r="K68" s="16">
        <f t="shared" ref="K68:K123" si="15">J68/1000000</f>
        <v>14.814956</v>
      </c>
      <c r="L68" s="26">
        <f t="shared" si="7"/>
        <v>106233610.41111338</v>
      </c>
      <c r="M68" s="16">
        <f t="shared" ref="M68:M123" si="16">L68/1000000</f>
        <v>106.23361041111337</v>
      </c>
      <c r="N68" s="3">
        <f t="shared" ref="N68:N123" si="17">F68*0.0001743+14.395</f>
        <v>20.364426399999999</v>
      </c>
      <c r="O68" s="3">
        <f t="shared" si="8"/>
        <v>78.644924592698729</v>
      </c>
      <c r="P68" s="3">
        <f t="shared" si="9"/>
        <v>94.566926550577193</v>
      </c>
      <c r="Q68" s="3">
        <f t="shared" ref="Q68:Q123" si="18">J68*0.0000008585 + 16.631</f>
        <v>29.349639725999999</v>
      </c>
      <c r="R68" s="3">
        <f t="shared" si="10"/>
        <v>222.92591726927591</v>
      </c>
      <c r="S68" s="20"/>
    </row>
    <row r="69" spans="2:19" x14ac:dyDescent="0.15">
      <c r="B69" s="55"/>
      <c r="C69" s="6">
        <v>540231</v>
      </c>
      <c r="D69" s="21">
        <v>16458</v>
      </c>
      <c r="E69" s="21">
        <v>16767</v>
      </c>
      <c r="F69" s="21">
        <f t="shared" si="13"/>
        <v>33225</v>
      </c>
      <c r="G69" s="16">
        <f t="shared" si="14"/>
        <v>33.225000000000001</v>
      </c>
      <c r="H69" s="21">
        <v>8904457</v>
      </c>
      <c r="I69" s="21">
        <v>8824534</v>
      </c>
      <c r="J69" s="21">
        <f t="shared" ref="J69:J123" si="19">H69+I69</f>
        <v>17728991</v>
      </c>
      <c r="K69" s="16">
        <f t="shared" si="15"/>
        <v>17.728991000000001</v>
      </c>
      <c r="L69" s="26">
        <f t="shared" ref="L69:L123" si="20">J69*LOG10(J69)</f>
        <v>128511853.74442694</v>
      </c>
      <c r="M69" s="16">
        <f t="shared" si="16"/>
        <v>128.51185374442693</v>
      </c>
      <c r="N69" s="3">
        <f t="shared" si="17"/>
        <v>20.186117500000002</v>
      </c>
      <c r="O69" s="3">
        <f t="shared" ref="O69:O123" si="21">0.00000000000000009*L69*L69+0.0000007064*L69++ 2.5858</f>
        <v>94.852950174817806</v>
      </c>
      <c r="P69" s="3">
        <f t="shared" ref="P69:P123" si="22">L69*0.0000007214+17.93</f>
        <v>110.63845129122959</v>
      </c>
      <c r="Q69" s="3">
        <f t="shared" si="18"/>
        <v>31.8513387735</v>
      </c>
      <c r="R69" s="3">
        <f t="shared" ref="R69:R123" si="23">N69+O69+P69+Q69</f>
        <v>257.52885773954739</v>
      </c>
      <c r="S69" s="20"/>
    </row>
    <row r="70" spans="2:19" x14ac:dyDescent="0.15">
      <c r="B70" s="55"/>
      <c r="C70" s="6">
        <v>540232</v>
      </c>
      <c r="D70" s="21">
        <v>89452</v>
      </c>
      <c r="E70" s="21">
        <v>89821</v>
      </c>
      <c r="F70" s="21">
        <f t="shared" si="13"/>
        <v>179273</v>
      </c>
      <c r="G70" s="16">
        <f t="shared" si="14"/>
        <v>179.273</v>
      </c>
      <c r="H70" s="21">
        <v>50879829</v>
      </c>
      <c r="I70" s="21">
        <v>50861815</v>
      </c>
      <c r="J70" s="21">
        <f t="shared" si="19"/>
        <v>101741644</v>
      </c>
      <c r="K70" s="16">
        <f t="shared" si="15"/>
        <v>101.74164399999999</v>
      </c>
      <c r="L70" s="26">
        <f t="shared" si="20"/>
        <v>814696087.24777377</v>
      </c>
      <c r="M70" s="16">
        <f t="shared" si="16"/>
        <v>814.69608724777379</v>
      </c>
      <c r="N70" s="3">
        <f t="shared" si="17"/>
        <v>45.642283900000002</v>
      </c>
      <c r="O70" s="3">
        <f t="shared" si="21"/>
        <v>637.82279034374221</v>
      </c>
      <c r="P70" s="3">
        <f t="shared" si="22"/>
        <v>605.6517573405439</v>
      </c>
      <c r="Q70" s="3">
        <f t="shared" si="18"/>
        <v>103.976201374</v>
      </c>
      <c r="R70" s="3">
        <f t="shared" si="23"/>
        <v>1393.0930329582861</v>
      </c>
      <c r="S70" s="20"/>
    </row>
    <row r="71" spans="2:19" x14ac:dyDescent="0.15">
      <c r="B71" s="55"/>
      <c r="C71" s="6">
        <v>540233</v>
      </c>
      <c r="D71" s="21">
        <v>6788</v>
      </c>
      <c r="E71" s="21">
        <v>6979</v>
      </c>
      <c r="F71" s="21">
        <f t="shared" si="13"/>
        <v>13767</v>
      </c>
      <c r="G71" s="16">
        <f t="shared" si="14"/>
        <v>13.766999999999999</v>
      </c>
      <c r="H71" s="21">
        <v>3307965</v>
      </c>
      <c r="I71" s="21">
        <v>3341008</v>
      </c>
      <c r="J71" s="21">
        <f t="shared" si="19"/>
        <v>6648973</v>
      </c>
      <c r="K71" s="16">
        <f t="shared" si="15"/>
        <v>6.6489729999999998</v>
      </c>
      <c r="L71" s="26">
        <f t="shared" si="20"/>
        <v>45364310.9174456</v>
      </c>
      <c r="M71" s="16">
        <f t="shared" si="16"/>
        <v>45.3643109174456</v>
      </c>
      <c r="N71" s="3">
        <f t="shared" si="17"/>
        <v>16.794588099999999</v>
      </c>
      <c r="O71" s="3">
        <f t="shared" si="21"/>
        <v>34.816362095534892</v>
      </c>
      <c r="P71" s="3">
        <f t="shared" si="22"/>
        <v>50.655813895845256</v>
      </c>
      <c r="Q71" s="3">
        <f t="shared" si="18"/>
        <v>22.3391433205</v>
      </c>
      <c r="R71" s="3">
        <f t="shared" si="23"/>
        <v>124.60590741188014</v>
      </c>
      <c r="S71" s="20"/>
    </row>
    <row r="72" spans="2:19" x14ac:dyDescent="0.15">
      <c r="B72" s="55"/>
      <c r="C72" s="6">
        <v>540234</v>
      </c>
      <c r="D72" s="21">
        <v>20802</v>
      </c>
      <c r="E72" s="21">
        <v>21095</v>
      </c>
      <c r="F72" s="21">
        <f t="shared" si="13"/>
        <v>41897</v>
      </c>
      <c r="G72" s="16">
        <f t="shared" si="14"/>
        <v>41.896999999999998</v>
      </c>
      <c r="H72" s="21">
        <v>13311029</v>
      </c>
      <c r="I72" s="21">
        <v>13324789</v>
      </c>
      <c r="J72" s="21">
        <f t="shared" si="19"/>
        <v>26635818</v>
      </c>
      <c r="K72" s="16">
        <f t="shared" si="15"/>
        <v>26.635818</v>
      </c>
      <c r="L72" s="26">
        <f t="shared" si="20"/>
        <v>197783361.97300464</v>
      </c>
      <c r="M72" s="16">
        <f t="shared" si="16"/>
        <v>197.78336197300465</v>
      </c>
      <c r="N72" s="3">
        <f t="shared" si="17"/>
        <v>21.697647100000001</v>
      </c>
      <c r="O72" s="3">
        <f t="shared" si="21"/>
        <v>145.8206101423315</v>
      </c>
      <c r="P72" s="3">
        <f t="shared" si="22"/>
        <v>160.61091732732555</v>
      </c>
      <c r="Q72" s="3">
        <f t="shared" si="18"/>
        <v>39.497849752999997</v>
      </c>
      <c r="R72" s="3">
        <f t="shared" si="23"/>
        <v>367.62702432265701</v>
      </c>
      <c r="S72" s="20"/>
    </row>
    <row r="73" spans="2:19" x14ac:dyDescent="0.15">
      <c r="B73" s="55"/>
      <c r="C73" s="6">
        <v>540235</v>
      </c>
      <c r="D73" s="21">
        <v>18800</v>
      </c>
      <c r="E73" s="21">
        <v>18863</v>
      </c>
      <c r="F73" s="21">
        <f t="shared" si="13"/>
        <v>37663</v>
      </c>
      <c r="G73" s="16">
        <f t="shared" si="14"/>
        <v>37.662999999999997</v>
      </c>
      <c r="H73" s="21">
        <v>10049103</v>
      </c>
      <c r="I73" s="21">
        <v>10044668</v>
      </c>
      <c r="J73" s="21">
        <f t="shared" si="19"/>
        <v>20093771</v>
      </c>
      <c r="K73" s="16">
        <f t="shared" si="15"/>
        <v>20.093771</v>
      </c>
      <c r="L73" s="26">
        <f t="shared" si="20"/>
        <v>146746044.34480026</v>
      </c>
      <c r="M73" s="16">
        <f t="shared" si="16"/>
        <v>146.74604434480025</v>
      </c>
      <c r="N73" s="3">
        <f t="shared" si="17"/>
        <v>20.959660899999999</v>
      </c>
      <c r="O73" s="3">
        <f t="shared" si="21"/>
        <v>108.18530186294306</v>
      </c>
      <c r="P73" s="3">
        <f t="shared" si="22"/>
        <v>123.7925963903389</v>
      </c>
      <c r="Q73" s="3">
        <f t="shared" si="18"/>
        <v>33.881502403500001</v>
      </c>
      <c r="R73" s="3">
        <f t="shared" si="23"/>
        <v>286.81906155678195</v>
      </c>
      <c r="S73" s="20"/>
    </row>
    <row r="74" spans="2:19" x14ac:dyDescent="0.15">
      <c r="B74" s="55"/>
      <c r="C74" s="6">
        <v>540236</v>
      </c>
      <c r="D74" s="21">
        <v>23677</v>
      </c>
      <c r="E74" s="21">
        <v>23958</v>
      </c>
      <c r="F74" s="21">
        <f t="shared" si="13"/>
        <v>47635</v>
      </c>
      <c r="G74" s="16">
        <f t="shared" si="14"/>
        <v>47.634999999999998</v>
      </c>
      <c r="H74" s="21">
        <v>14260072</v>
      </c>
      <c r="I74" s="21">
        <v>14250790</v>
      </c>
      <c r="J74" s="21">
        <f t="shared" si="19"/>
        <v>28510862</v>
      </c>
      <c r="K74" s="16">
        <f t="shared" si="15"/>
        <v>28.510861999999999</v>
      </c>
      <c r="L74" s="26">
        <f t="shared" si="20"/>
        <v>212548771.24059677</v>
      </c>
      <c r="M74" s="16">
        <f t="shared" si="16"/>
        <v>212.54877124059678</v>
      </c>
      <c r="N74" s="3">
        <f t="shared" si="17"/>
        <v>22.6977805</v>
      </c>
      <c r="O74" s="3">
        <f t="shared" si="21"/>
        <v>156.79618021838743</v>
      </c>
      <c r="P74" s="3">
        <f t="shared" si="22"/>
        <v>171.26268357296652</v>
      </c>
      <c r="Q74" s="3">
        <f t="shared" si="18"/>
        <v>41.107575026999996</v>
      </c>
      <c r="R74" s="3">
        <f t="shared" si="23"/>
        <v>391.86421931835395</v>
      </c>
      <c r="S74" s="20"/>
    </row>
    <row r="75" spans="2:19" x14ac:dyDescent="0.15">
      <c r="B75" s="55"/>
      <c r="C75" s="6">
        <v>540237</v>
      </c>
      <c r="D75" s="21">
        <v>10961</v>
      </c>
      <c r="E75" s="21">
        <v>11182</v>
      </c>
      <c r="F75" s="21">
        <f t="shared" si="13"/>
        <v>22143</v>
      </c>
      <c r="G75" s="16">
        <f t="shared" si="14"/>
        <v>22.143000000000001</v>
      </c>
      <c r="H75" s="21">
        <v>5718048</v>
      </c>
      <c r="I75" s="21">
        <v>5726114</v>
      </c>
      <c r="J75" s="21">
        <f t="shared" si="19"/>
        <v>11444162</v>
      </c>
      <c r="K75" s="16">
        <f t="shared" si="15"/>
        <v>11.444162</v>
      </c>
      <c r="L75" s="26">
        <f t="shared" si="20"/>
        <v>80779578.751296222</v>
      </c>
      <c r="M75" s="16">
        <f t="shared" si="16"/>
        <v>80.779578751296228</v>
      </c>
      <c r="N75" s="3">
        <f t="shared" si="17"/>
        <v>18.2545249</v>
      </c>
      <c r="O75" s="3">
        <f t="shared" si="21"/>
        <v>60.235775060806972</v>
      </c>
      <c r="P75" s="3">
        <f t="shared" si="22"/>
        <v>76.204388111185096</v>
      </c>
      <c r="Q75" s="3">
        <f t="shared" si="18"/>
        <v>26.455813077000002</v>
      </c>
      <c r="R75" s="3">
        <f t="shared" si="23"/>
        <v>181.15050114899208</v>
      </c>
      <c r="S75" s="20"/>
    </row>
    <row r="76" spans="2:19" x14ac:dyDescent="0.15">
      <c r="B76" s="55"/>
      <c r="C76" s="6">
        <v>540302</v>
      </c>
      <c r="D76" s="21">
        <v>153358</v>
      </c>
      <c r="E76" s="21">
        <v>154211</v>
      </c>
      <c r="F76" s="21">
        <f t="shared" si="13"/>
        <v>307569</v>
      </c>
      <c r="G76" s="16">
        <f t="shared" si="14"/>
        <v>307.56900000000002</v>
      </c>
      <c r="H76" s="21">
        <v>112852406</v>
      </c>
      <c r="I76" s="21">
        <v>112759402</v>
      </c>
      <c r="J76" s="21">
        <f t="shared" si="19"/>
        <v>225611808</v>
      </c>
      <c r="K76" s="16">
        <f t="shared" si="15"/>
        <v>225.611808</v>
      </c>
      <c r="L76" s="26">
        <f t="shared" si="20"/>
        <v>1884617064.4137125</v>
      </c>
      <c r="M76" s="16">
        <f t="shared" si="16"/>
        <v>1884.6170644137126</v>
      </c>
      <c r="N76" s="3">
        <f t="shared" si="17"/>
        <v>68.004276700000005</v>
      </c>
      <c r="O76" s="3">
        <f t="shared" si="21"/>
        <v>1653.5396274549889</v>
      </c>
      <c r="P76" s="3">
        <f t="shared" si="22"/>
        <v>1377.4927502680523</v>
      </c>
      <c r="Q76" s="3">
        <f t="shared" si="18"/>
        <v>210.31873716800001</v>
      </c>
      <c r="R76" s="3">
        <f t="shared" si="23"/>
        <v>3309.3553915910411</v>
      </c>
      <c r="S76" s="20"/>
    </row>
    <row r="77" spans="2:19" x14ac:dyDescent="0.15">
      <c r="B77" s="55"/>
      <c r="C77" s="6">
        <v>540321</v>
      </c>
      <c r="D77" s="21">
        <v>129188</v>
      </c>
      <c r="E77" s="21">
        <v>129898</v>
      </c>
      <c r="F77" s="21">
        <f t="shared" si="13"/>
        <v>259086</v>
      </c>
      <c r="G77" s="16">
        <f t="shared" si="14"/>
        <v>259.08600000000001</v>
      </c>
      <c r="H77" s="21">
        <v>98659288</v>
      </c>
      <c r="I77" s="21">
        <v>98532784</v>
      </c>
      <c r="J77" s="21">
        <f t="shared" si="19"/>
        <v>197192072</v>
      </c>
      <c r="K77" s="16">
        <f t="shared" si="15"/>
        <v>197.192072</v>
      </c>
      <c r="L77" s="26">
        <f t="shared" si="20"/>
        <v>1635686437.731916</v>
      </c>
      <c r="M77" s="16">
        <f t="shared" si="16"/>
        <v>1635.6864377319159</v>
      </c>
      <c r="N77" s="3">
        <f t="shared" si="17"/>
        <v>59.553689800000001</v>
      </c>
      <c r="O77" s="3">
        <f t="shared" si="21"/>
        <v>1398.8270106460368</v>
      </c>
      <c r="P77" s="3">
        <f t="shared" si="22"/>
        <v>1197.9141961798043</v>
      </c>
      <c r="Q77" s="3">
        <f t="shared" si="18"/>
        <v>185.92039381200001</v>
      </c>
      <c r="R77" s="3">
        <f t="shared" si="23"/>
        <v>2842.2152904378408</v>
      </c>
      <c r="S77" s="20"/>
    </row>
    <row r="78" spans="2:19" x14ac:dyDescent="0.15">
      <c r="B78" s="55"/>
      <c r="C78" s="6">
        <v>540322</v>
      </c>
      <c r="D78" s="21">
        <v>73314</v>
      </c>
      <c r="E78" s="21">
        <v>73575</v>
      </c>
      <c r="F78" s="21">
        <f t="shared" si="13"/>
        <v>146889</v>
      </c>
      <c r="G78" s="16">
        <f t="shared" si="14"/>
        <v>146.88900000000001</v>
      </c>
      <c r="H78" s="21">
        <v>51555160</v>
      </c>
      <c r="I78" s="21">
        <v>51548894</v>
      </c>
      <c r="J78" s="21">
        <f t="shared" si="19"/>
        <v>103104054</v>
      </c>
      <c r="K78" s="16">
        <f t="shared" si="15"/>
        <v>103.104054</v>
      </c>
      <c r="L78" s="26">
        <f t="shared" si="20"/>
        <v>826201214.80580366</v>
      </c>
      <c r="M78" s="16">
        <f t="shared" si="16"/>
        <v>826.2012148058036</v>
      </c>
      <c r="N78" s="3">
        <f t="shared" si="17"/>
        <v>39.997752699999999</v>
      </c>
      <c r="O78" s="3">
        <f t="shared" si="21"/>
        <v>647.64909840001246</v>
      </c>
      <c r="P78" s="3">
        <f t="shared" si="22"/>
        <v>613.95155636090669</v>
      </c>
      <c r="Q78" s="3">
        <f t="shared" si="18"/>
        <v>105.145830359</v>
      </c>
      <c r="R78" s="3">
        <f t="shared" si="23"/>
        <v>1406.7442378199191</v>
      </c>
      <c r="S78" s="20"/>
    </row>
    <row r="79" spans="2:19" x14ac:dyDescent="0.15">
      <c r="B79" s="55"/>
      <c r="C79" s="6">
        <v>540323</v>
      </c>
      <c r="D79" s="21">
        <v>92409</v>
      </c>
      <c r="E79" s="21">
        <v>93469</v>
      </c>
      <c r="F79" s="21">
        <f t="shared" si="13"/>
        <v>185878</v>
      </c>
      <c r="G79" s="16">
        <f t="shared" si="14"/>
        <v>185.87799999999999</v>
      </c>
      <c r="H79" s="21">
        <v>76677167</v>
      </c>
      <c r="I79" s="21">
        <v>76454506</v>
      </c>
      <c r="J79" s="21">
        <f t="shared" si="19"/>
        <v>153131673</v>
      </c>
      <c r="K79" s="16">
        <f t="shared" si="15"/>
        <v>153.13167300000001</v>
      </c>
      <c r="L79" s="26">
        <f t="shared" si="20"/>
        <v>1253392701.2469907</v>
      </c>
      <c r="M79" s="16">
        <f t="shared" si="16"/>
        <v>1253.3927012469908</v>
      </c>
      <c r="N79" s="3">
        <f t="shared" si="17"/>
        <v>46.793535399999996</v>
      </c>
      <c r="O79" s="3">
        <f t="shared" si="21"/>
        <v>1029.371797879405</v>
      </c>
      <c r="P79" s="3">
        <f t="shared" si="22"/>
        <v>922.12749467957906</v>
      </c>
      <c r="Q79" s="3">
        <f t="shared" si="18"/>
        <v>148.0945412705</v>
      </c>
      <c r="R79" s="3">
        <f t="shared" si="23"/>
        <v>2146.3873692294837</v>
      </c>
      <c r="S79" s="20"/>
    </row>
    <row r="80" spans="2:19" x14ac:dyDescent="0.15">
      <c r="B80" s="55"/>
      <c r="C80" s="6">
        <v>540324</v>
      </c>
      <c r="D80" s="21">
        <v>107924</v>
      </c>
      <c r="E80" s="21">
        <v>108852</v>
      </c>
      <c r="F80" s="21">
        <f t="shared" si="13"/>
        <v>216776</v>
      </c>
      <c r="G80" s="16">
        <f t="shared" si="14"/>
        <v>216.77600000000001</v>
      </c>
      <c r="H80" s="21">
        <v>54799222</v>
      </c>
      <c r="I80" s="21">
        <v>54742893</v>
      </c>
      <c r="J80" s="21">
        <f t="shared" si="19"/>
        <v>109542115</v>
      </c>
      <c r="K80" s="16">
        <f t="shared" si="15"/>
        <v>109.542115</v>
      </c>
      <c r="L80" s="26">
        <f t="shared" si="20"/>
        <v>880672719.80440629</v>
      </c>
      <c r="M80" s="16">
        <f t="shared" si="16"/>
        <v>880.67271980440626</v>
      </c>
      <c r="N80" s="3">
        <f t="shared" si="17"/>
        <v>52.179056799999998</v>
      </c>
      <c r="O80" s="3">
        <f t="shared" si="21"/>
        <v>694.49560881652474</v>
      </c>
      <c r="P80" s="3">
        <f t="shared" si="22"/>
        <v>653.24730006689867</v>
      </c>
      <c r="Q80" s="3">
        <f t="shared" si="18"/>
        <v>110.67290572750001</v>
      </c>
      <c r="R80" s="3">
        <f t="shared" si="23"/>
        <v>1510.5948714109234</v>
      </c>
      <c r="S80" s="20"/>
    </row>
    <row r="81" spans="2:19" x14ac:dyDescent="0.15">
      <c r="B81" s="55"/>
      <c r="C81" s="6">
        <v>540325</v>
      </c>
      <c r="D81" s="21">
        <v>91301</v>
      </c>
      <c r="E81" s="21">
        <v>91950</v>
      </c>
      <c r="F81" s="21">
        <f t="shared" si="13"/>
        <v>183251</v>
      </c>
      <c r="G81" s="16">
        <f t="shared" si="14"/>
        <v>183.251</v>
      </c>
      <c r="H81" s="21">
        <v>48935148</v>
      </c>
      <c r="I81" s="21">
        <v>48974662</v>
      </c>
      <c r="J81" s="21">
        <f t="shared" si="19"/>
        <v>97909810</v>
      </c>
      <c r="K81" s="16">
        <f t="shared" si="15"/>
        <v>97.909809999999993</v>
      </c>
      <c r="L81" s="26">
        <f t="shared" si="20"/>
        <v>782380275.74805069</v>
      </c>
      <c r="M81" s="16">
        <f t="shared" si="16"/>
        <v>782.38027574805074</v>
      </c>
      <c r="N81" s="3">
        <f t="shared" si="17"/>
        <v>46.3356493</v>
      </c>
      <c r="O81" s="3">
        <f t="shared" si="21"/>
        <v>610.34992741758663</v>
      </c>
      <c r="P81" s="3">
        <f t="shared" si="22"/>
        <v>582.33913092464365</v>
      </c>
      <c r="Q81" s="3">
        <f t="shared" si="18"/>
        <v>100.68657188500001</v>
      </c>
      <c r="R81" s="3">
        <f t="shared" si="23"/>
        <v>1339.7112795272301</v>
      </c>
      <c r="S81" s="20"/>
    </row>
    <row r="82" spans="2:19" x14ac:dyDescent="0.15">
      <c r="B82" s="55"/>
      <c r="C82" s="6">
        <v>540326</v>
      </c>
      <c r="D82" s="21">
        <v>93397</v>
      </c>
      <c r="E82" s="21">
        <v>94052</v>
      </c>
      <c r="F82" s="21">
        <f t="shared" si="13"/>
        <v>187449</v>
      </c>
      <c r="G82" s="16">
        <f t="shared" si="14"/>
        <v>187.44900000000001</v>
      </c>
      <c r="H82" s="21">
        <v>46232223</v>
      </c>
      <c r="I82" s="21">
        <v>46184672</v>
      </c>
      <c r="J82" s="21">
        <f t="shared" si="19"/>
        <v>92416895</v>
      </c>
      <c r="K82" s="16">
        <f t="shared" si="15"/>
        <v>92.416894999999997</v>
      </c>
      <c r="L82" s="26">
        <f t="shared" si="20"/>
        <v>736170008.24473131</v>
      </c>
      <c r="M82" s="16">
        <f t="shared" si="16"/>
        <v>736.17000824473132</v>
      </c>
      <c r="N82" s="3">
        <f t="shared" si="17"/>
        <v>47.067360699999995</v>
      </c>
      <c r="O82" s="3">
        <f t="shared" si="21"/>
        <v>571.39145911759249</v>
      </c>
      <c r="P82" s="3">
        <f t="shared" si="22"/>
        <v>549.00304394774912</v>
      </c>
      <c r="Q82" s="3">
        <f t="shared" si="18"/>
        <v>95.970904357500004</v>
      </c>
      <c r="R82" s="3">
        <f t="shared" si="23"/>
        <v>1263.4327681228417</v>
      </c>
      <c r="S82" s="20"/>
    </row>
    <row r="83" spans="2:19" x14ac:dyDescent="0.15">
      <c r="B83" s="55"/>
      <c r="C83" s="6">
        <v>540327</v>
      </c>
      <c r="D83" s="21">
        <v>78052</v>
      </c>
      <c r="E83" s="21">
        <v>78837</v>
      </c>
      <c r="F83" s="21">
        <f t="shared" si="13"/>
        <v>156889</v>
      </c>
      <c r="G83" s="16">
        <f t="shared" si="14"/>
        <v>156.88900000000001</v>
      </c>
      <c r="H83" s="21">
        <v>41369984</v>
      </c>
      <c r="I83" s="21">
        <v>41400779</v>
      </c>
      <c r="J83" s="21">
        <f t="shared" si="19"/>
        <v>82770763</v>
      </c>
      <c r="K83" s="16">
        <f t="shared" si="15"/>
        <v>82.770763000000002</v>
      </c>
      <c r="L83" s="26">
        <f t="shared" si="20"/>
        <v>655368717.2070905</v>
      </c>
      <c r="M83" s="16">
        <f t="shared" si="16"/>
        <v>655.36871720709053</v>
      </c>
      <c r="N83" s="3">
        <f t="shared" si="17"/>
        <v>41.740752700000002</v>
      </c>
      <c r="O83" s="3">
        <f t="shared" si="21"/>
        <v>504.19399582951883</v>
      </c>
      <c r="P83" s="3">
        <f t="shared" si="22"/>
        <v>490.71299259319511</v>
      </c>
      <c r="Q83" s="3">
        <f t="shared" si="18"/>
        <v>87.689700035499996</v>
      </c>
      <c r="R83" s="3">
        <f t="shared" si="23"/>
        <v>1124.337441158214</v>
      </c>
      <c r="S83" s="20"/>
    </row>
    <row r="84" spans="2:19" x14ac:dyDescent="0.15">
      <c r="B84" s="55"/>
      <c r="C84" s="6">
        <v>540328</v>
      </c>
      <c r="D84" s="21">
        <v>118850</v>
      </c>
      <c r="E84" s="21">
        <v>119394</v>
      </c>
      <c r="F84" s="21">
        <f t="shared" si="13"/>
        <v>238244</v>
      </c>
      <c r="G84" s="16">
        <f t="shared" si="14"/>
        <v>238.244</v>
      </c>
      <c r="H84" s="21">
        <v>102751537</v>
      </c>
      <c r="I84" s="21">
        <v>102703379</v>
      </c>
      <c r="J84" s="21">
        <f t="shared" si="19"/>
        <v>205454916</v>
      </c>
      <c r="K84" s="16">
        <f t="shared" si="15"/>
        <v>205.454916</v>
      </c>
      <c r="L84" s="26">
        <f t="shared" si="20"/>
        <v>1707888477.8937142</v>
      </c>
      <c r="M84" s="16">
        <f t="shared" si="16"/>
        <v>1707.8884778937143</v>
      </c>
      <c r="N84" s="3">
        <f t="shared" si="17"/>
        <v>55.920929200000003</v>
      </c>
      <c r="O84" s="3">
        <f t="shared" si="21"/>
        <v>1471.5576955471095</v>
      </c>
      <c r="P84" s="3">
        <f t="shared" si="22"/>
        <v>1250.0007479525254</v>
      </c>
      <c r="Q84" s="3">
        <f t="shared" si="18"/>
        <v>193.01404538599999</v>
      </c>
      <c r="R84" s="3">
        <f t="shared" si="23"/>
        <v>2970.4934180856349</v>
      </c>
      <c r="S84" s="20"/>
    </row>
    <row r="85" spans="2:19" x14ac:dyDescent="0.15">
      <c r="B85" s="55"/>
      <c r="C85" s="6">
        <v>540329</v>
      </c>
      <c r="D85" s="21">
        <v>93364</v>
      </c>
      <c r="E85" s="21">
        <v>94177</v>
      </c>
      <c r="F85" s="21">
        <f t="shared" si="13"/>
        <v>187541</v>
      </c>
      <c r="G85" s="16">
        <f t="shared" si="14"/>
        <v>187.541</v>
      </c>
      <c r="H85" s="21">
        <v>35379875</v>
      </c>
      <c r="I85" s="21">
        <v>35348284</v>
      </c>
      <c r="J85" s="21">
        <f t="shared" si="19"/>
        <v>70728159</v>
      </c>
      <c r="K85" s="16">
        <f t="shared" si="15"/>
        <v>70.728159000000005</v>
      </c>
      <c r="L85" s="26">
        <f t="shared" si="20"/>
        <v>555187216.09010124</v>
      </c>
      <c r="M85" s="16">
        <f t="shared" si="16"/>
        <v>555.18721609010129</v>
      </c>
      <c r="N85" s="3">
        <f t="shared" si="17"/>
        <v>47.083396300000004</v>
      </c>
      <c r="O85" s="3">
        <f t="shared" si="21"/>
        <v>422.51100548793647</v>
      </c>
      <c r="P85" s="3">
        <f t="shared" si="22"/>
        <v>418.44205768739903</v>
      </c>
      <c r="Q85" s="3">
        <f t="shared" si="18"/>
        <v>77.35112450150001</v>
      </c>
      <c r="R85" s="3">
        <f t="shared" si="23"/>
        <v>965.38758397683546</v>
      </c>
      <c r="S85" s="20"/>
    </row>
    <row r="86" spans="2:19" x14ac:dyDescent="0.15">
      <c r="B86" s="55"/>
      <c r="C86" s="6">
        <v>540330</v>
      </c>
      <c r="D86" s="21">
        <v>69252</v>
      </c>
      <c r="E86" s="21">
        <v>70774</v>
      </c>
      <c r="F86" s="21">
        <f t="shared" si="13"/>
        <v>140026</v>
      </c>
      <c r="G86" s="16">
        <f t="shared" si="14"/>
        <v>140.02600000000001</v>
      </c>
      <c r="H86" s="21">
        <v>42336203</v>
      </c>
      <c r="I86" s="21">
        <v>42338472</v>
      </c>
      <c r="J86" s="21">
        <f t="shared" si="19"/>
        <v>84674675</v>
      </c>
      <c r="K86" s="16">
        <f t="shared" si="15"/>
        <v>84.674674999999993</v>
      </c>
      <c r="L86" s="26">
        <f t="shared" si="20"/>
        <v>671279954.34431136</v>
      </c>
      <c r="M86" s="16">
        <f t="shared" si="16"/>
        <v>671.27995434431136</v>
      </c>
      <c r="N86" s="3">
        <f t="shared" si="17"/>
        <v>38.801531799999999</v>
      </c>
      <c r="O86" s="3">
        <f t="shared" si="21"/>
        <v>517.33346968822661</v>
      </c>
      <c r="P86" s="3">
        <f t="shared" si="22"/>
        <v>502.19135906398623</v>
      </c>
      <c r="Q86" s="3">
        <f t="shared" si="18"/>
        <v>89.324208487500002</v>
      </c>
      <c r="R86" s="3">
        <f t="shared" si="23"/>
        <v>1147.650569039713</v>
      </c>
      <c r="S86" s="20"/>
    </row>
    <row r="87" spans="2:19" x14ac:dyDescent="0.15">
      <c r="B87" s="55"/>
      <c r="C87" s="6">
        <v>540402</v>
      </c>
      <c r="D87" s="21">
        <v>63182</v>
      </c>
      <c r="E87" s="21">
        <v>64524</v>
      </c>
      <c r="F87" s="21">
        <f t="shared" si="13"/>
        <v>127706</v>
      </c>
      <c r="G87" s="16">
        <f t="shared" si="14"/>
        <v>127.706</v>
      </c>
      <c r="H87" s="21">
        <v>26111586</v>
      </c>
      <c r="I87" s="21">
        <v>25957388</v>
      </c>
      <c r="J87" s="21">
        <f t="shared" si="19"/>
        <v>52068974</v>
      </c>
      <c r="K87" s="16">
        <f t="shared" si="15"/>
        <v>52.068973999999997</v>
      </c>
      <c r="L87" s="26">
        <f t="shared" si="20"/>
        <v>401794352.36897016</v>
      </c>
      <c r="M87" s="16">
        <f t="shared" si="16"/>
        <v>401.79435236897018</v>
      </c>
      <c r="N87" s="3">
        <f t="shared" si="17"/>
        <v>36.654155799999998</v>
      </c>
      <c r="O87" s="3">
        <f t="shared" si="21"/>
        <v>300.94281365704455</v>
      </c>
      <c r="P87" s="3">
        <f t="shared" si="22"/>
        <v>307.78444579897507</v>
      </c>
      <c r="Q87" s="3">
        <f t="shared" si="18"/>
        <v>61.332214179000005</v>
      </c>
      <c r="R87" s="3">
        <f t="shared" si="23"/>
        <v>706.71362943501958</v>
      </c>
      <c r="S87" s="20"/>
    </row>
    <row r="88" spans="2:19" x14ac:dyDescent="0.15">
      <c r="B88" s="55"/>
      <c r="C88" s="6">
        <v>540421</v>
      </c>
      <c r="D88" s="21">
        <v>111115</v>
      </c>
      <c r="E88" s="21">
        <v>112131</v>
      </c>
      <c r="F88" s="21">
        <f t="shared" si="13"/>
        <v>223246</v>
      </c>
      <c r="G88" s="16">
        <f t="shared" si="14"/>
        <v>223.24600000000001</v>
      </c>
      <c r="H88" s="21">
        <v>45578604</v>
      </c>
      <c r="I88" s="21">
        <v>45486554</v>
      </c>
      <c r="J88" s="21">
        <f t="shared" si="19"/>
        <v>91065158</v>
      </c>
      <c r="K88" s="16">
        <f t="shared" si="15"/>
        <v>91.065157999999997</v>
      </c>
      <c r="L88" s="26">
        <f t="shared" si="20"/>
        <v>724819669.80860412</v>
      </c>
      <c r="M88" s="16">
        <f t="shared" si="16"/>
        <v>724.81966980860409</v>
      </c>
      <c r="N88" s="3">
        <f t="shared" si="17"/>
        <v>53.306777800000006</v>
      </c>
      <c r="O88" s="3">
        <f t="shared" si="21"/>
        <v>561.88113458952876</v>
      </c>
      <c r="P88" s="3">
        <f t="shared" si="22"/>
        <v>540.81490979992691</v>
      </c>
      <c r="Q88" s="3">
        <f t="shared" si="18"/>
        <v>94.810438142999999</v>
      </c>
      <c r="R88" s="3">
        <f t="shared" si="23"/>
        <v>1250.8132603324557</v>
      </c>
      <c r="S88" s="20"/>
    </row>
    <row r="89" spans="2:19" x14ac:dyDescent="0.15">
      <c r="B89" s="55"/>
      <c r="C89" s="6">
        <v>540422</v>
      </c>
      <c r="D89" s="21">
        <v>64440</v>
      </c>
      <c r="E89" s="21">
        <v>65424</v>
      </c>
      <c r="F89" s="21">
        <f t="shared" si="13"/>
        <v>129864</v>
      </c>
      <c r="G89" s="16">
        <f t="shared" si="14"/>
        <v>129.864</v>
      </c>
      <c r="H89" s="21">
        <v>27848072</v>
      </c>
      <c r="I89" s="21">
        <v>27877884</v>
      </c>
      <c r="J89" s="21">
        <f t="shared" si="19"/>
        <v>55725956</v>
      </c>
      <c r="K89" s="16">
        <f t="shared" si="15"/>
        <v>55.725955999999996</v>
      </c>
      <c r="L89" s="26">
        <f t="shared" si="20"/>
        <v>431656460.96227038</v>
      </c>
      <c r="M89" s="16">
        <f t="shared" si="16"/>
        <v>431.65646096227039</v>
      </c>
      <c r="N89" s="3">
        <f t="shared" si="17"/>
        <v>37.030295199999998</v>
      </c>
      <c r="O89" s="3">
        <f t="shared" si="21"/>
        <v>324.27738104989032</v>
      </c>
      <c r="P89" s="3">
        <f t="shared" si="22"/>
        <v>329.32697093818183</v>
      </c>
      <c r="Q89" s="3">
        <f t="shared" si="18"/>
        <v>64.471733225999998</v>
      </c>
      <c r="R89" s="3">
        <f t="shared" si="23"/>
        <v>755.10638041407219</v>
      </c>
      <c r="S89" s="20"/>
    </row>
    <row r="90" spans="2:19" x14ac:dyDescent="0.15">
      <c r="B90" s="55"/>
      <c r="C90" s="6">
        <v>540423</v>
      </c>
      <c r="D90" s="21">
        <v>166141</v>
      </c>
      <c r="E90" s="21">
        <v>173300</v>
      </c>
      <c r="F90" s="21">
        <f t="shared" si="13"/>
        <v>339441</v>
      </c>
      <c r="G90" s="16">
        <f t="shared" si="14"/>
        <v>339.44099999999997</v>
      </c>
      <c r="H90" s="21">
        <v>73860492</v>
      </c>
      <c r="I90" s="21">
        <v>73801341</v>
      </c>
      <c r="J90" s="21">
        <f t="shared" si="19"/>
        <v>147661833</v>
      </c>
      <c r="K90" s="16">
        <f t="shared" si="15"/>
        <v>147.661833</v>
      </c>
      <c r="L90" s="26">
        <f t="shared" si="20"/>
        <v>1206289124.836561</v>
      </c>
      <c r="M90" s="16">
        <f t="shared" si="16"/>
        <v>1206.2891248365609</v>
      </c>
      <c r="N90" s="3">
        <f t="shared" si="17"/>
        <v>73.5595663</v>
      </c>
      <c r="O90" s="3">
        <f t="shared" si="21"/>
        <v>985.67044852745266</v>
      </c>
      <c r="P90" s="3">
        <f t="shared" si="22"/>
        <v>888.14697465709503</v>
      </c>
      <c r="Q90" s="3">
        <f t="shared" si="18"/>
        <v>143.39868363049999</v>
      </c>
      <c r="R90" s="3">
        <f t="shared" si="23"/>
        <v>2090.7756731150475</v>
      </c>
      <c r="S90" s="20"/>
    </row>
    <row r="91" spans="2:19" x14ac:dyDescent="0.15">
      <c r="B91" s="55"/>
      <c r="C91" s="6">
        <v>540424</v>
      </c>
      <c r="D91" s="21">
        <v>88410</v>
      </c>
      <c r="E91" s="21">
        <v>88992</v>
      </c>
      <c r="F91" s="21">
        <f t="shared" si="13"/>
        <v>177402</v>
      </c>
      <c r="G91" s="16">
        <f t="shared" si="14"/>
        <v>177.40199999999999</v>
      </c>
      <c r="H91" s="21">
        <v>46356892</v>
      </c>
      <c r="I91" s="21">
        <v>46326934</v>
      </c>
      <c r="J91" s="21">
        <f t="shared" si="19"/>
        <v>92683826</v>
      </c>
      <c r="K91" s="16">
        <f t="shared" si="15"/>
        <v>92.683825999999996</v>
      </c>
      <c r="L91" s="26">
        <f t="shared" si="20"/>
        <v>738412408.14144707</v>
      </c>
      <c r="M91" s="16">
        <f t="shared" si="16"/>
        <v>738.41240814144703</v>
      </c>
      <c r="N91" s="3">
        <f t="shared" si="17"/>
        <v>45.316168599999997</v>
      </c>
      <c r="O91" s="3">
        <f t="shared" si="21"/>
        <v>573.27308471587082</v>
      </c>
      <c r="P91" s="3">
        <f t="shared" si="22"/>
        <v>550.62071123323983</v>
      </c>
      <c r="Q91" s="3">
        <f t="shared" si="18"/>
        <v>96.200064620999996</v>
      </c>
      <c r="R91" s="3">
        <f t="shared" si="23"/>
        <v>1265.4100291701106</v>
      </c>
      <c r="S91" s="20"/>
    </row>
    <row r="92" spans="2:19" x14ac:dyDescent="0.15">
      <c r="B92" s="55"/>
      <c r="C92" s="6">
        <v>540425</v>
      </c>
      <c r="D92" s="21">
        <v>203607</v>
      </c>
      <c r="E92" s="21">
        <v>203867</v>
      </c>
      <c r="F92" s="21">
        <f t="shared" si="13"/>
        <v>407474</v>
      </c>
      <c r="G92" s="16">
        <f t="shared" si="14"/>
        <v>407.47399999999999</v>
      </c>
      <c r="H92" s="21">
        <v>103524411</v>
      </c>
      <c r="I92" s="21">
        <v>103490156</v>
      </c>
      <c r="J92" s="21">
        <f t="shared" si="19"/>
        <v>207014567</v>
      </c>
      <c r="K92" s="16">
        <f t="shared" si="15"/>
        <v>207.014567</v>
      </c>
      <c r="L92" s="26">
        <f t="shared" si="20"/>
        <v>1721533326.8399165</v>
      </c>
      <c r="M92" s="16">
        <f t="shared" si="16"/>
        <v>1721.5333268399165</v>
      </c>
      <c r="N92" s="3">
        <f t="shared" si="17"/>
        <v>85.417718199999996</v>
      </c>
      <c r="O92" s="3">
        <f t="shared" si="21"/>
        <v>1485.4078716675629</v>
      </c>
      <c r="P92" s="3">
        <f t="shared" si="22"/>
        <v>1259.8441419823157</v>
      </c>
      <c r="Q92" s="3">
        <f t="shared" si="18"/>
        <v>194.35300576950002</v>
      </c>
      <c r="R92" s="3">
        <f t="shared" si="23"/>
        <v>3025.0227376193789</v>
      </c>
      <c r="S92" s="20"/>
    </row>
    <row r="93" spans="2:19" x14ac:dyDescent="0.15">
      <c r="B93" s="55"/>
      <c r="C93" s="6">
        <v>540426</v>
      </c>
      <c r="D93" s="21">
        <v>21615</v>
      </c>
      <c r="E93" s="21">
        <v>22388</v>
      </c>
      <c r="F93" s="21">
        <f t="shared" si="13"/>
        <v>44003</v>
      </c>
      <c r="G93" s="16">
        <f t="shared" si="14"/>
        <v>44.003</v>
      </c>
      <c r="H93" s="21">
        <v>8259527</v>
      </c>
      <c r="I93" s="21">
        <v>8318552</v>
      </c>
      <c r="J93" s="21">
        <f t="shared" si="19"/>
        <v>16578079</v>
      </c>
      <c r="K93" s="16">
        <f t="shared" si="15"/>
        <v>16.578078999999999</v>
      </c>
      <c r="L93" s="26">
        <f t="shared" si="20"/>
        <v>119686008.39139047</v>
      </c>
      <c r="M93" s="16">
        <f t="shared" si="16"/>
        <v>119.68600839139047</v>
      </c>
      <c r="N93" s="3">
        <f t="shared" si="17"/>
        <v>22.0647229</v>
      </c>
      <c r="O93" s="3">
        <f t="shared" si="21"/>
        <v>88.421222982098001</v>
      </c>
      <c r="P93" s="3">
        <f t="shared" si="22"/>
        <v>104.27148645354907</v>
      </c>
      <c r="Q93" s="3">
        <f t="shared" si="18"/>
        <v>30.863280821499998</v>
      </c>
      <c r="R93" s="3">
        <f t="shared" si="23"/>
        <v>245.62071315714707</v>
      </c>
      <c r="S93" s="20"/>
    </row>
    <row r="94" spans="2:19" x14ac:dyDescent="0.15">
      <c r="B94" s="55"/>
      <c r="C94" s="6">
        <v>540502</v>
      </c>
      <c r="D94" s="21">
        <v>12761</v>
      </c>
      <c r="E94" s="21">
        <v>13428</v>
      </c>
      <c r="F94" s="21">
        <f t="shared" si="13"/>
        <v>26189</v>
      </c>
      <c r="G94" s="16">
        <f t="shared" si="14"/>
        <v>26.189</v>
      </c>
      <c r="H94" s="21">
        <v>13766176</v>
      </c>
      <c r="I94" s="21">
        <v>13492965</v>
      </c>
      <c r="J94" s="21">
        <f t="shared" si="19"/>
        <v>27259141</v>
      </c>
      <c r="K94" s="16">
        <f t="shared" si="15"/>
        <v>27.259141</v>
      </c>
      <c r="L94" s="26">
        <f t="shared" si="20"/>
        <v>202685674.54206482</v>
      </c>
      <c r="M94" s="16">
        <f t="shared" si="16"/>
        <v>202.68567454206482</v>
      </c>
      <c r="N94" s="3">
        <f t="shared" si="17"/>
        <v>18.9597427</v>
      </c>
      <c r="O94" s="3">
        <f t="shared" si="21"/>
        <v>149.46029393632608</v>
      </c>
      <c r="P94" s="3">
        <f t="shared" si="22"/>
        <v>164.14744561464556</v>
      </c>
      <c r="Q94" s="3">
        <f t="shared" si="18"/>
        <v>40.032972548499998</v>
      </c>
      <c r="R94" s="3">
        <f t="shared" si="23"/>
        <v>372.60045479947166</v>
      </c>
      <c r="S94" s="20"/>
    </row>
    <row r="95" spans="2:19" x14ac:dyDescent="0.15">
      <c r="B95" s="55"/>
      <c r="C95" s="6">
        <v>540521</v>
      </c>
      <c r="D95" s="21">
        <v>11997</v>
      </c>
      <c r="E95" s="21">
        <v>12297</v>
      </c>
      <c r="F95" s="21">
        <f t="shared" si="13"/>
        <v>24294</v>
      </c>
      <c r="G95" s="16">
        <f t="shared" si="14"/>
        <v>24.294</v>
      </c>
      <c r="H95" s="21">
        <v>13409551</v>
      </c>
      <c r="I95" s="21">
        <v>13240955</v>
      </c>
      <c r="J95" s="21">
        <f t="shared" si="19"/>
        <v>26650506</v>
      </c>
      <c r="K95" s="16">
        <f t="shared" si="15"/>
        <v>26.650506</v>
      </c>
      <c r="L95" s="26">
        <f t="shared" si="20"/>
        <v>197898807.89399707</v>
      </c>
      <c r="M95" s="16">
        <f t="shared" si="16"/>
        <v>197.89880789399706</v>
      </c>
      <c r="N95" s="3">
        <f t="shared" si="17"/>
        <v>18.629444200000002</v>
      </c>
      <c r="O95" s="3">
        <f t="shared" si="21"/>
        <v>145.90627233124741</v>
      </c>
      <c r="P95" s="3">
        <f t="shared" si="22"/>
        <v>160.69420001472949</v>
      </c>
      <c r="Q95" s="3">
        <f t="shared" si="18"/>
        <v>39.510459401000006</v>
      </c>
      <c r="R95" s="3">
        <f t="shared" si="23"/>
        <v>364.74037594697688</v>
      </c>
      <c r="S95" s="20"/>
    </row>
    <row r="96" spans="2:19" x14ac:dyDescent="0.15">
      <c r="B96" s="55"/>
      <c r="C96" s="6">
        <v>540522</v>
      </c>
      <c r="D96" s="21">
        <v>15207</v>
      </c>
      <c r="E96" s="21">
        <v>15709</v>
      </c>
      <c r="F96" s="21">
        <f t="shared" si="13"/>
        <v>30916</v>
      </c>
      <c r="G96" s="16">
        <f t="shared" si="14"/>
        <v>30.916</v>
      </c>
      <c r="H96" s="21">
        <v>9369845</v>
      </c>
      <c r="I96" s="21">
        <v>9338197</v>
      </c>
      <c r="J96" s="21">
        <f t="shared" si="19"/>
        <v>18708042</v>
      </c>
      <c r="K96" s="16">
        <f t="shared" si="15"/>
        <v>18.708041999999999</v>
      </c>
      <c r="L96" s="26">
        <f t="shared" si="20"/>
        <v>136045411.53954971</v>
      </c>
      <c r="M96" s="16">
        <f t="shared" si="16"/>
        <v>136.04541153954972</v>
      </c>
      <c r="N96" s="3">
        <f t="shared" si="17"/>
        <v>19.783658799999998</v>
      </c>
      <c r="O96" s="3">
        <f t="shared" si="21"/>
        <v>100.3540305716248</v>
      </c>
      <c r="P96" s="3">
        <f t="shared" si="22"/>
        <v>116.07315988463117</v>
      </c>
      <c r="Q96" s="3">
        <f t="shared" si="18"/>
        <v>32.691854057</v>
      </c>
      <c r="R96" s="3">
        <f t="shared" si="23"/>
        <v>268.90270331325598</v>
      </c>
      <c r="S96" s="20"/>
    </row>
    <row r="97" spans="2:19" x14ac:dyDescent="0.15">
      <c r="B97" s="55"/>
      <c r="C97" s="6">
        <v>540523</v>
      </c>
      <c r="D97" s="21">
        <v>11585</v>
      </c>
      <c r="E97" s="21">
        <v>11872</v>
      </c>
      <c r="F97" s="21">
        <f t="shared" si="13"/>
        <v>23457</v>
      </c>
      <c r="G97" s="16">
        <f t="shared" si="14"/>
        <v>23.457000000000001</v>
      </c>
      <c r="H97" s="21">
        <v>6449076</v>
      </c>
      <c r="I97" s="21">
        <v>6399908</v>
      </c>
      <c r="J97" s="21">
        <f t="shared" si="19"/>
        <v>12848984</v>
      </c>
      <c r="K97" s="16">
        <f t="shared" si="15"/>
        <v>12.848984</v>
      </c>
      <c r="L97" s="26">
        <f t="shared" si="20"/>
        <v>91341741.319197804</v>
      </c>
      <c r="M97" s="16">
        <f t="shared" si="16"/>
        <v>91.341741319197808</v>
      </c>
      <c r="N97" s="3">
        <f t="shared" si="17"/>
        <v>18.4835551</v>
      </c>
      <c r="O97" s="3">
        <f t="shared" si="21"/>
        <v>67.860504301531421</v>
      </c>
      <c r="P97" s="3">
        <f t="shared" si="22"/>
        <v>83.8239321876693</v>
      </c>
      <c r="Q97" s="3">
        <f t="shared" si="18"/>
        <v>27.661852764000002</v>
      </c>
      <c r="R97" s="3">
        <f t="shared" si="23"/>
        <v>197.82984435320071</v>
      </c>
      <c r="S97" s="20"/>
    </row>
    <row r="98" spans="2:19" x14ac:dyDescent="0.15">
      <c r="B98" s="55"/>
      <c r="C98" s="6">
        <v>540524</v>
      </c>
      <c r="D98" s="21">
        <v>5249</v>
      </c>
      <c r="E98" s="21">
        <v>5316</v>
      </c>
      <c r="F98" s="21">
        <f t="shared" si="13"/>
        <v>10565</v>
      </c>
      <c r="G98" s="16">
        <f t="shared" si="14"/>
        <v>10.565</v>
      </c>
      <c r="H98" s="21">
        <v>2849416</v>
      </c>
      <c r="I98" s="21">
        <v>2824919</v>
      </c>
      <c r="J98" s="21">
        <f t="shared" si="19"/>
        <v>5674335</v>
      </c>
      <c r="K98" s="16">
        <f t="shared" si="15"/>
        <v>5.6743350000000001</v>
      </c>
      <c r="L98" s="26">
        <f t="shared" si="20"/>
        <v>38323976.112575404</v>
      </c>
      <c r="M98" s="16">
        <f t="shared" si="16"/>
        <v>38.323976112575401</v>
      </c>
      <c r="N98" s="3">
        <f t="shared" si="17"/>
        <v>16.236479500000002</v>
      </c>
      <c r="O98" s="3">
        <f t="shared" si="21"/>
        <v>29.790042168980218</v>
      </c>
      <c r="P98" s="3">
        <f t="shared" si="22"/>
        <v>45.576916367611901</v>
      </c>
      <c r="Q98" s="3">
        <f t="shared" si="18"/>
        <v>21.502416597500002</v>
      </c>
      <c r="R98" s="3">
        <f t="shared" si="23"/>
        <v>113.10585463409213</v>
      </c>
      <c r="S98" s="20"/>
    </row>
    <row r="99" spans="2:19" x14ac:dyDescent="0.15">
      <c r="B99" s="55"/>
      <c r="C99" s="6">
        <v>540525</v>
      </c>
      <c r="D99" s="21">
        <v>7101</v>
      </c>
      <c r="E99" s="21">
        <v>7298</v>
      </c>
      <c r="F99" s="21">
        <f t="shared" si="13"/>
        <v>14399</v>
      </c>
      <c r="G99" s="16">
        <f t="shared" si="14"/>
        <v>14.398999999999999</v>
      </c>
      <c r="H99" s="21">
        <v>1958417</v>
      </c>
      <c r="I99" s="21">
        <v>1965151</v>
      </c>
      <c r="J99" s="21">
        <f t="shared" si="19"/>
        <v>3923568</v>
      </c>
      <c r="K99" s="16">
        <f t="shared" si="15"/>
        <v>3.9235679999999999</v>
      </c>
      <c r="L99" s="26">
        <f t="shared" si="20"/>
        <v>25870756.49511404</v>
      </c>
      <c r="M99" s="16">
        <f t="shared" si="16"/>
        <v>25.870756495114041</v>
      </c>
      <c r="N99" s="3">
        <f t="shared" si="17"/>
        <v>16.904745699999999</v>
      </c>
      <c r="O99" s="3">
        <f t="shared" si="21"/>
        <v>20.921139031895208</v>
      </c>
      <c r="P99" s="3">
        <f t="shared" si="22"/>
        <v>36.593163735575267</v>
      </c>
      <c r="Q99" s="3">
        <f t="shared" si="18"/>
        <v>19.999383128000002</v>
      </c>
      <c r="R99" s="3">
        <f t="shared" si="23"/>
        <v>94.41843159547048</v>
      </c>
      <c r="S99" s="20"/>
    </row>
    <row r="100" spans="2:19" x14ac:dyDescent="0.15">
      <c r="B100" s="55"/>
      <c r="C100" s="6">
        <v>540526</v>
      </c>
      <c r="D100" s="21">
        <v>12972</v>
      </c>
      <c r="E100" s="21">
        <v>13163</v>
      </c>
      <c r="F100" s="21">
        <f t="shared" si="13"/>
        <v>26135</v>
      </c>
      <c r="G100" s="16">
        <f t="shared" si="14"/>
        <v>26.135000000000002</v>
      </c>
      <c r="H100" s="21">
        <v>7515899</v>
      </c>
      <c r="I100" s="21">
        <v>7475281</v>
      </c>
      <c r="J100" s="21">
        <f t="shared" si="19"/>
        <v>14991180</v>
      </c>
      <c r="K100" s="16">
        <f t="shared" si="15"/>
        <v>14.99118</v>
      </c>
      <c r="L100" s="26">
        <f t="shared" si="20"/>
        <v>107574246.40998109</v>
      </c>
      <c r="M100" s="16">
        <f t="shared" si="16"/>
        <v>107.57424640998109</v>
      </c>
      <c r="N100" s="3">
        <f t="shared" si="17"/>
        <v>18.9503305</v>
      </c>
      <c r="O100" s="3">
        <f t="shared" si="21"/>
        <v>79.617747328171433</v>
      </c>
      <c r="P100" s="3">
        <f t="shared" si="22"/>
        <v>95.534061360160365</v>
      </c>
      <c r="Q100" s="3">
        <f t="shared" si="18"/>
        <v>29.500928030000001</v>
      </c>
      <c r="R100" s="3">
        <f t="shared" si="23"/>
        <v>223.6030672183318</v>
      </c>
      <c r="S100" s="20"/>
    </row>
    <row r="101" spans="2:19" x14ac:dyDescent="0.15">
      <c r="B101" s="55"/>
      <c r="C101" s="6">
        <v>540527</v>
      </c>
      <c r="D101" s="21">
        <v>6604</v>
      </c>
      <c r="E101" s="21">
        <v>6892</v>
      </c>
      <c r="F101" s="21">
        <f t="shared" si="13"/>
        <v>13496</v>
      </c>
      <c r="G101" s="16">
        <f t="shared" si="14"/>
        <v>13.496</v>
      </c>
      <c r="H101" s="21">
        <v>2059153</v>
      </c>
      <c r="I101" s="21">
        <v>2079821</v>
      </c>
      <c r="J101" s="21">
        <f t="shared" si="19"/>
        <v>4138974</v>
      </c>
      <c r="K101" s="16">
        <f t="shared" si="15"/>
        <v>4.1389740000000002</v>
      </c>
      <c r="L101" s="26">
        <f t="shared" si="20"/>
        <v>27387146.838970594</v>
      </c>
      <c r="M101" s="16">
        <f t="shared" si="16"/>
        <v>27.387146838970594</v>
      </c>
      <c r="N101" s="3">
        <f t="shared" si="17"/>
        <v>16.747352800000002</v>
      </c>
      <c r="O101" s="3">
        <f t="shared" si="21"/>
        <v>21.999585550126969</v>
      </c>
      <c r="P101" s="3">
        <f t="shared" si="22"/>
        <v>37.68708772963339</v>
      </c>
      <c r="Q101" s="3">
        <f t="shared" si="18"/>
        <v>20.184309179</v>
      </c>
      <c r="R101" s="3">
        <f t="shared" si="23"/>
        <v>96.618335258760354</v>
      </c>
      <c r="S101" s="20"/>
    </row>
    <row r="102" spans="2:19" x14ac:dyDescent="0.15">
      <c r="B102" s="55"/>
      <c r="C102" s="6">
        <v>540528</v>
      </c>
      <c r="D102" s="21">
        <v>14505</v>
      </c>
      <c r="E102" s="21">
        <v>14798</v>
      </c>
      <c r="F102" s="21">
        <f t="shared" si="13"/>
        <v>29303</v>
      </c>
      <c r="G102" s="16">
        <f t="shared" si="14"/>
        <v>29.303000000000001</v>
      </c>
      <c r="H102" s="21">
        <v>3867937</v>
      </c>
      <c r="I102" s="21">
        <v>3870745</v>
      </c>
      <c r="J102" s="21">
        <f t="shared" si="19"/>
        <v>7738682</v>
      </c>
      <c r="K102" s="16">
        <f t="shared" si="15"/>
        <v>7.7386819999999998</v>
      </c>
      <c r="L102" s="26">
        <f t="shared" si="20"/>
        <v>53309203.323710382</v>
      </c>
      <c r="M102" s="16">
        <f t="shared" si="16"/>
        <v>53.309203323710385</v>
      </c>
      <c r="N102" s="3">
        <f t="shared" si="17"/>
        <v>19.502512899999999</v>
      </c>
      <c r="O102" s="3">
        <f t="shared" si="21"/>
        <v>40.4991896321798</v>
      </c>
      <c r="P102" s="3">
        <f t="shared" si="22"/>
        <v>56.387259277724667</v>
      </c>
      <c r="Q102" s="3">
        <f t="shared" si="18"/>
        <v>23.274658497000001</v>
      </c>
      <c r="R102" s="3">
        <f t="shared" si="23"/>
        <v>139.66362030690445</v>
      </c>
      <c r="S102" s="20"/>
    </row>
    <row r="103" spans="2:19" x14ac:dyDescent="0.15">
      <c r="B103" s="55"/>
      <c r="C103" s="6">
        <v>540529</v>
      </c>
      <c r="D103" s="21">
        <v>13502</v>
      </c>
      <c r="E103" s="21">
        <v>13980</v>
      </c>
      <c r="F103" s="21">
        <f t="shared" si="13"/>
        <v>27482</v>
      </c>
      <c r="G103" s="16">
        <f t="shared" si="14"/>
        <v>27.481999999999999</v>
      </c>
      <c r="H103" s="21">
        <v>2843280</v>
      </c>
      <c r="I103" s="21">
        <v>2847843</v>
      </c>
      <c r="J103" s="21">
        <f t="shared" si="19"/>
        <v>5691123</v>
      </c>
      <c r="K103" s="16">
        <f t="shared" si="15"/>
        <v>5.6911230000000002</v>
      </c>
      <c r="L103" s="26">
        <f t="shared" si="20"/>
        <v>38444662.547691546</v>
      </c>
      <c r="M103" s="16">
        <f t="shared" si="16"/>
        <v>38.444662547691543</v>
      </c>
      <c r="N103" s="3">
        <f t="shared" si="17"/>
        <v>19.1851126</v>
      </c>
      <c r="O103" s="3">
        <f t="shared" si="21"/>
        <v>29.876128910745837</v>
      </c>
      <c r="P103" s="3">
        <f t="shared" si="22"/>
        <v>45.663979561904682</v>
      </c>
      <c r="Q103" s="3">
        <f t="shared" si="18"/>
        <v>21.5168290955</v>
      </c>
      <c r="R103" s="3">
        <f t="shared" si="23"/>
        <v>116.24205016815053</v>
      </c>
      <c r="S103" s="20"/>
    </row>
    <row r="104" spans="2:19" x14ac:dyDescent="0.15">
      <c r="B104" s="55"/>
      <c r="C104" s="6">
        <v>540530</v>
      </c>
      <c r="D104" s="21">
        <v>139619</v>
      </c>
      <c r="E104" s="21">
        <v>142014</v>
      </c>
      <c r="F104" s="21">
        <f t="shared" si="13"/>
        <v>281633</v>
      </c>
      <c r="G104" s="16">
        <f t="shared" si="14"/>
        <v>281.63299999999998</v>
      </c>
      <c r="H104" s="21">
        <v>23615928</v>
      </c>
      <c r="I104" s="21">
        <v>23454742</v>
      </c>
      <c r="J104" s="21">
        <f t="shared" si="19"/>
        <v>47070670</v>
      </c>
      <c r="K104" s="16">
        <f t="shared" si="15"/>
        <v>47.07067</v>
      </c>
      <c r="L104" s="26">
        <f t="shared" si="20"/>
        <v>361161501.13227826</v>
      </c>
      <c r="M104" s="16">
        <f t="shared" si="16"/>
        <v>361.16150113227826</v>
      </c>
      <c r="N104" s="3">
        <f t="shared" si="17"/>
        <v>63.483631900000006</v>
      </c>
      <c r="O104" s="3">
        <f t="shared" si="21"/>
        <v>269.44967109085223</v>
      </c>
      <c r="P104" s="3">
        <f t="shared" si="22"/>
        <v>278.47190691682556</v>
      </c>
      <c r="Q104" s="3">
        <f t="shared" si="18"/>
        <v>57.041170194999999</v>
      </c>
      <c r="R104" s="3">
        <f t="shared" si="23"/>
        <v>668.44638010267772</v>
      </c>
      <c r="S104" s="20"/>
    </row>
    <row r="105" spans="2:19" x14ac:dyDescent="0.15">
      <c r="B105" s="55"/>
      <c r="C105" s="6">
        <v>540531</v>
      </c>
      <c r="D105" s="21">
        <v>16187</v>
      </c>
      <c r="E105" s="21">
        <v>16399</v>
      </c>
      <c r="F105" s="21">
        <f t="shared" si="13"/>
        <v>32586</v>
      </c>
      <c r="G105" s="16">
        <f t="shared" si="14"/>
        <v>32.585999999999999</v>
      </c>
      <c r="H105" s="21">
        <v>6859509</v>
      </c>
      <c r="I105" s="21">
        <v>6845380</v>
      </c>
      <c r="J105" s="21">
        <f t="shared" si="19"/>
        <v>13704889</v>
      </c>
      <c r="K105" s="16">
        <f t="shared" si="15"/>
        <v>13.704889</v>
      </c>
      <c r="L105" s="26">
        <f t="shared" si="20"/>
        <v>97810086.841428265</v>
      </c>
      <c r="M105" s="16">
        <f t="shared" si="16"/>
        <v>97.810086841428259</v>
      </c>
      <c r="N105" s="3">
        <f t="shared" si="17"/>
        <v>20.0747398</v>
      </c>
      <c r="O105" s="3">
        <f t="shared" si="21"/>
        <v>72.539858522698424</v>
      </c>
      <c r="P105" s="3">
        <f t="shared" si="22"/>
        <v>88.49019664740635</v>
      </c>
      <c r="Q105" s="3">
        <f t="shared" si="18"/>
        <v>28.396647206499999</v>
      </c>
      <c r="R105" s="3">
        <f t="shared" si="23"/>
        <v>209.50144217660477</v>
      </c>
      <c r="S105" s="20"/>
    </row>
    <row r="106" spans="2:19" x14ac:dyDescent="0.15">
      <c r="B106" s="55"/>
      <c r="C106" s="6">
        <v>542421</v>
      </c>
      <c r="D106" s="21">
        <v>36173</v>
      </c>
      <c r="E106" s="21">
        <v>36629</v>
      </c>
      <c r="F106" s="21">
        <f t="shared" si="13"/>
        <v>72802</v>
      </c>
      <c r="G106" s="16">
        <f t="shared" si="14"/>
        <v>72.802000000000007</v>
      </c>
      <c r="H106" s="21">
        <v>51094292</v>
      </c>
      <c r="I106" s="21">
        <v>50985735</v>
      </c>
      <c r="J106" s="21">
        <f t="shared" si="19"/>
        <v>102080027</v>
      </c>
      <c r="K106" s="16">
        <f t="shared" si="15"/>
        <v>102.080027</v>
      </c>
      <c r="L106" s="26">
        <f t="shared" si="20"/>
        <v>817552890.68072355</v>
      </c>
      <c r="M106" s="16">
        <f t="shared" si="16"/>
        <v>817.55289068072352</v>
      </c>
      <c r="N106" s="3">
        <f t="shared" si="17"/>
        <v>27.0843886</v>
      </c>
      <c r="O106" s="3">
        <f t="shared" si="21"/>
        <v>640.26050759229975</v>
      </c>
      <c r="P106" s="3">
        <f t="shared" si="22"/>
        <v>607.7126553370739</v>
      </c>
      <c r="Q106" s="3">
        <f t="shared" si="18"/>
        <v>104.2667031795</v>
      </c>
      <c r="R106" s="3">
        <f t="shared" si="23"/>
        <v>1379.3242547088735</v>
      </c>
      <c r="S106" s="20"/>
    </row>
    <row r="107" spans="2:19" x14ac:dyDescent="0.15">
      <c r="B107" s="55"/>
      <c r="C107" s="6">
        <v>542422</v>
      </c>
      <c r="D107" s="21">
        <v>31049</v>
      </c>
      <c r="E107" s="21">
        <v>31394</v>
      </c>
      <c r="F107" s="21">
        <f t="shared" si="13"/>
        <v>62443</v>
      </c>
      <c r="G107" s="16">
        <f t="shared" si="14"/>
        <v>62.442999999999998</v>
      </c>
      <c r="H107" s="21">
        <v>69042210</v>
      </c>
      <c r="I107" s="21">
        <v>68914449</v>
      </c>
      <c r="J107" s="21">
        <f t="shared" si="19"/>
        <v>137956659</v>
      </c>
      <c r="K107" s="16">
        <f t="shared" si="15"/>
        <v>137.956659</v>
      </c>
      <c r="L107" s="26">
        <f t="shared" si="20"/>
        <v>1122931703.6228428</v>
      </c>
      <c r="M107" s="16">
        <f t="shared" si="16"/>
        <v>1122.9317036228429</v>
      </c>
      <c r="N107" s="3">
        <f t="shared" si="17"/>
        <v>25.2788149</v>
      </c>
      <c r="O107" s="3">
        <f t="shared" si="21"/>
        <v>909.31256042929306</v>
      </c>
      <c r="P107" s="3">
        <f t="shared" si="22"/>
        <v>828.01293099351869</v>
      </c>
      <c r="Q107" s="3">
        <f t="shared" si="18"/>
        <v>135.06679175150001</v>
      </c>
      <c r="R107" s="3">
        <f t="shared" si="23"/>
        <v>1897.6710980743117</v>
      </c>
      <c r="S107" s="20"/>
    </row>
    <row r="108" spans="2:19" x14ac:dyDescent="0.15">
      <c r="B108" s="55"/>
      <c r="C108" s="6">
        <v>542423</v>
      </c>
      <c r="D108" s="21">
        <v>29258</v>
      </c>
      <c r="E108" s="21">
        <v>29752</v>
      </c>
      <c r="F108" s="21">
        <f t="shared" si="13"/>
        <v>59010</v>
      </c>
      <c r="G108" s="16">
        <f t="shared" si="14"/>
        <v>59.01</v>
      </c>
      <c r="H108" s="21">
        <v>56167233</v>
      </c>
      <c r="I108" s="21">
        <v>56056387</v>
      </c>
      <c r="J108" s="21">
        <f t="shared" si="19"/>
        <v>112223620</v>
      </c>
      <c r="K108" s="16">
        <f t="shared" si="15"/>
        <v>112.22362</v>
      </c>
      <c r="L108" s="26">
        <f t="shared" si="20"/>
        <v>903409598.49305236</v>
      </c>
      <c r="M108" s="16">
        <f t="shared" si="16"/>
        <v>903.40959849305239</v>
      </c>
      <c r="N108" s="3">
        <f t="shared" si="17"/>
        <v>24.680443</v>
      </c>
      <c r="O108" s="3">
        <f t="shared" si="21"/>
        <v>714.20774161393615</v>
      </c>
      <c r="P108" s="3">
        <f t="shared" si="22"/>
        <v>669.6496843528879</v>
      </c>
      <c r="Q108" s="3">
        <f t="shared" si="18"/>
        <v>112.97497777</v>
      </c>
      <c r="R108" s="3">
        <f t="shared" si="23"/>
        <v>1521.512846736824</v>
      </c>
      <c r="S108" s="20"/>
    </row>
    <row r="109" spans="2:19" x14ac:dyDescent="0.15">
      <c r="B109" s="55"/>
      <c r="C109" s="6">
        <v>542424</v>
      </c>
      <c r="D109" s="21">
        <v>16257</v>
      </c>
      <c r="E109" s="21">
        <v>16420</v>
      </c>
      <c r="F109" s="21">
        <f t="shared" si="13"/>
        <v>32677</v>
      </c>
      <c r="G109" s="16">
        <f t="shared" si="14"/>
        <v>32.677</v>
      </c>
      <c r="H109" s="21">
        <v>38395780</v>
      </c>
      <c r="I109" s="21">
        <v>38244812</v>
      </c>
      <c r="J109" s="21">
        <f t="shared" si="19"/>
        <v>76640592</v>
      </c>
      <c r="K109" s="16">
        <f t="shared" si="15"/>
        <v>76.640591999999998</v>
      </c>
      <c r="L109" s="26">
        <f t="shared" si="20"/>
        <v>604269593.9198221</v>
      </c>
      <c r="M109" s="16">
        <f t="shared" si="16"/>
        <v>604.26959391982211</v>
      </c>
      <c r="N109" s="3">
        <f t="shared" si="17"/>
        <v>20.090601100000001</v>
      </c>
      <c r="O109" s="3">
        <f t="shared" si="21"/>
        <v>462.30459793720473</v>
      </c>
      <c r="P109" s="3">
        <f t="shared" si="22"/>
        <v>453.85008505375964</v>
      </c>
      <c r="Q109" s="3">
        <f t="shared" si="18"/>
        <v>82.426948232000001</v>
      </c>
      <c r="R109" s="3">
        <f t="shared" si="23"/>
        <v>1018.6722323229643</v>
      </c>
      <c r="S109" s="20"/>
    </row>
    <row r="110" spans="2:19" x14ac:dyDescent="0.15">
      <c r="B110" s="55"/>
      <c r="C110" s="6">
        <v>542425</v>
      </c>
      <c r="D110" s="21">
        <v>115908</v>
      </c>
      <c r="E110" s="21">
        <v>116969</v>
      </c>
      <c r="F110" s="21">
        <f t="shared" si="13"/>
        <v>232877</v>
      </c>
      <c r="G110" s="16">
        <f t="shared" si="14"/>
        <v>232.87700000000001</v>
      </c>
      <c r="H110" s="21">
        <v>98117007</v>
      </c>
      <c r="I110" s="21">
        <v>97694140</v>
      </c>
      <c r="J110" s="21">
        <f t="shared" si="19"/>
        <v>195811147</v>
      </c>
      <c r="K110" s="16">
        <f t="shared" si="15"/>
        <v>195.81114700000001</v>
      </c>
      <c r="L110" s="26">
        <f t="shared" si="20"/>
        <v>1623634194.260479</v>
      </c>
      <c r="M110" s="16">
        <f t="shared" si="16"/>
        <v>1623.634194260479</v>
      </c>
      <c r="N110" s="3">
        <f t="shared" si="17"/>
        <v>54.985461099999995</v>
      </c>
      <c r="O110" s="3">
        <f t="shared" si="21"/>
        <v>1386.7779145350712</v>
      </c>
      <c r="P110" s="3">
        <f t="shared" si="22"/>
        <v>1189.2197077395097</v>
      </c>
      <c r="Q110" s="3">
        <f t="shared" si="18"/>
        <v>184.7348696995</v>
      </c>
      <c r="R110" s="3">
        <f t="shared" si="23"/>
        <v>2815.7179530740809</v>
      </c>
      <c r="S110" s="20"/>
    </row>
    <row r="111" spans="2:19" x14ac:dyDescent="0.15">
      <c r="B111" s="55"/>
      <c r="C111" s="6">
        <v>542426</v>
      </c>
      <c r="D111" s="21">
        <v>41293</v>
      </c>
      <c r="E111" s="21">
        <v>41980</v>
      </c>
      <c r="F111" s="21">
        <f t="shared" si="13"/>
        <v>83273</v>
      </c>
      <c r="G111" s="16">
        <f t="shared" si="14"/>
        <v>83.272999999999996</v>
      </c>
      <c r="H111" s="21">
        <v>22174596</v>
      </c>
      <c r="I111" s="21">
        <v>21963016</v>
      </c>
      <c r="J111" s="21">
        <f t="shared" si="19"/>
        <v>44137612</v>
      </c>
      <c r="K111" s="16">
        <f t="shared" si="15"/>
        <v>44.137611999999997</v>
      </c>
      <c r="L111" s="26">
        <f t="shared" si="20"/>
        <v>337423606.06759375</v>
      </c>
      <c r="M111" s="16">
        <f t="shared" si="16"/>
        <v>337.42360606759377</v>
      </c>
      <c r="N111" s="3">
        <f t="shared" si="17"/>
        <v>28.909483899999998</v>
      </c>
      <c r="O111" s="3">
        <f t="shared" si="21"/>
        <v>251.18875741999753</v>
      </c>
      <c r="P111" s="3">
        <f t="shared" si="22"/>
        <v>261.34738941716211</v>
      </c>
      <c r="Q111" s="3">
        <f t="shared" si="18"/>
        <v>54.523139902000004</v>
      </c>
      <c r="R111" s="3">
        <f t="shared" si="23"/>
        <v>595.96877063915974</v>
      </c>
      <c r="S111" s="20"/>
    </row>
    <row r="112" spans="2:19" x14ac:dyDescent="0.15">
      <c r="B112" s="55"/>
      <c r="C112" s="6">
        <v>542427</v>
      </c>
      <c r="D112" s="21">
        <v>21427</v>
      </c>
      <c r="E112" s="21">
        <v>21663</v>
      </c>
      <c r="F112" s="21">
        <f t="shared" si="13"/>
        <v>43090</v>
      </c>
      <c r="G112" s="16">
        <f t="shared" si="14"/>
        <v>43.09</v>
      </c>
      <c r="H112" s="21">
        <v>32455928</v>
      </c>
      <c r="I112" s="21">
        <v>32373922</v>
      </c>
      <c r="J112" s="21">
        <f t="shared" si="19"/>
        <v>64829850</v>
      </c>
      <c r="K112" s="16">
        <f t="shared" si="15"/>
        <v>64.829849999999993</v>
      </c>
      <c r="L112" s="26">
        <f t="shared" si="20"/>
        <v>506436202.57001609</v>
      </c>
      <c r="M112" s="16">
        <f t="shared" si="16"/>
        <v>506.43620257001606</v>
      </c>
      <c r="N112" s="3">
        <f t="shared" si="17"/>
        <v>21.905587000000001</v>
      </c>
      <c r="O112" s="3">
        <f t="shared" si="21"/>
        <v>383.41531995007784</v>
      </c>
      <c r="P112" s="3">
        <f t="shared" si="22"/>
        <v>383.27307653400959</v>
      </c>
      <c r="Q112" s="3">
        <f t="shared" si="18"/>
        <v>72.287426225000004</v>
      </c>
      <c r="R112" s="3">
        <f t="shared" si="23"/>
        <v>860.88140970908739</v>
      </c>
      <c r="S112" s="20"/>
    </row>
    <row r="113" spans="2:19" x14ac:dyDescent="0.15">
      <c r="B113" s="55"/>
      <c r="C113" s="6">
        <v>542428</v>
      </c>
      <c r="D113" s="21">
        <v>61935</v>
      </c>
      <c r="E113" s="21">
        <v>62649</v>
      </c>
      <c r="F113" s="21">
        <f t="shared" si="13"/>
        <v>124584</v>
      </c>
      <c r="G113" s="16">
        <f t="shared" si="14"/>
        <v>124.584</v>
      </c>
      <c r="H113" s="21">
        <v>33248694</v>
      </c>
      <c r="I113" s="21">
        <v>32854847</v>
      </c>
      <c r="J113" s="21">
        <f t="shared" si="19"/>
        <v>66103541</v>
      </c>
      <c r="K113" s="16">
        <f t="shared" si="15"/>
        <v>66.103541000000007</v>
      </c>
      <c r="L113" s="26">
        <f t="shared" si="20"/>
        <v>516944545.68331975</v>
      </c>
      <c r="M113" s="16">
        <f t="shared" si="16"/>
        <v>516.9445456833198</v>
      </c>
      <c r="N113" s="3">
        <f t="shared" si="17"/>
        <v>36.109991199999996</v>
      </c>
      <c r="O113" s="3">
        <f t="shared" si="21"/>
        <v>391.80627676875309</v>
      </c>
      <c r="P113" s="3">
        <f t="shared" si="22"/>
        <v>390.85379525594686</v>
      </c>
      <c r="Q113" s="3">
        <f t="shared" si="18"/>
        <v>73.380889948499998</v>
      </c>
      <c r="R113" s="3">
        <f t="shared" si="23"/>
        <v>892.15095317319992</v>
      </c>
      <c r="S113" s="20"/>
    </row>
    <row r="114" spans="2:19" x14ac:dyDescent="0.15">
      <c r="B114" s="55"/>
      <c r="C114" s="6">
        <v>542429</v>
      </c>
      <c r="D114" s="21">
        <v>23142</v>
      </c>
      <c r="E114" s="21">
        <v>23830</v>
      </c>
      <c r="F114" s="21">
        <f t="shared" si="13"/>
        <v>46972</v>
      </c>
      <c r="G114" s="16">
        <f t="shared" si="14"/>
        <v>46.972000000000001</v>
      </c>
      <c r="H114" s="21">
        <v>40100640</v>
      </c>
      <c r="I114" s="21">
        <v>39805256</v>
      </c>
      <c r="J114" s="21">
        <f t="shared" si="19"/>
        <v>79905896</v>
      </c>
      <c r="K114" s="16">
        <f t="shared" si="15"/>
        <v>79.905895999999998</v>
      </c>
      <c r="L114" s="26">
        <f t="shared" si="20"/>
        <v>631462641.77773798</v>
      </c>
      <c r="M114" s="16">
        <f t="shared" si="16"/>
        <v>631.46264177773799</v>
      </c>
      <c r="N114" s="3">
        <f t="shared" si="17"/>
        <v>22.582219600000002</v>
      </c>
      <c r="O114" s="3">
        <f t="shared" si="21"/>
        <v>484.53806626827691</v>
      </c>
      <c r="P114" s="3">
        <f t="shared" si="22"/>
        <v>473.46714977846017</v>
      </c>
      <c r="Q114" s="3">
        <f t="shared" si="18"/>
        <v>85.230211715999999</v>
      </c>
      <c r="R114" s="3">
        <f t="shared" si="23"/>
        <v>1065.817647362737</v>
      </c>
      <c r="S114" s="20"/>
    </row>
    <row r="115" spans="2:19" x14ac:dyDescent="0.15">
      <c r="B115" s="55"/>
      <c r="C115" s="6">
        <v>542430</v>
      </c>
      <c r="D115" s="21">
        <v>108070</v>
      </c>
      <c r="E115" s="21">
        <v>109865</v>
      </c>
      <c r="F115" s="21">
        <f t="shared" si="13"/>
        <v>217935</v>
      </c>
      <c r="G115" s="16">
        <f t="shared" si="14"/>
        <v>217.935</v>
      </c>
      <c r="H115" s="21">
        <v>67320171</v>
      </c>
      <c r="I115" s="21">
        <v>66922199</v>
      </c>
      <c r="J115" s="21">
        <f t="shared" si="19"/>
        <v>134242370</v>
      </c>
      <c r="K115" s="16">
        <f t="shared" si="15"/>
        <v>134.24236999999999</v>
      </c>
      <c r="L115" s="26">
        <f t="shared" si="20"/>
        <v>1091107164.4605901</v>
      </c>
      <c r="M115" s="16">
        <f t="shared" si="16"/>
        <v>1091.1071644605902</v>
      </c>
      <c r="N115" s="3">
        <f t="shared" si="17"/>
        <v>52.381070500000007</v>
      </c>
      <c r="O115" s="3">
        <f t="shared" si="21"/>
        <v>880.49023696531151</v>
      </c>
      <c r="P115" s="3">
        <f t="shared" si="22"/>
        <v>805.05470844186971</v>
      </c>
      <c r="Q115" s="3">
        <f t="shared" si="18"/>
        <v>131.878074645</v>
      </c>
      <c r="R115" s="3">
        <f t="shared" si="23"/>
        <v>1869.8040905521812</v>
      </c>
      <c r="S115" s="20"/>
    </row>
    <row r="116" spans="2:19" x14ac:dyDescent="0.15">
      <c r="B116" s="55"/>
      <c r="C116" s="6">
        <v>542431</v>
      </c>
      <c r="D116" s="21">
        <v>157792</v>
      </c>
      <c r="E116" s="21">
        <v>158667</v>
      </c>
      <c r="F116" s="21">
        <f t="shared" si="13"/>
        <v>316459</v>
      </c>
      <c r="G116" s="16">
        <f t="shared" si="14"/>
        <v>316.459</v>
      </c>
      <c r="H116" s="21">
        <v>116684709</v>
      </c>
      <c r="I116" s="21">
        <v>116365758</v>
      </c>
      <c r="J116" s="21">
        <f t="shared" si="19"/>
        <v>233050467</v>
      </c>
      <c r="K116" s="16">
        <f t="shared" si="15"/>
        <v>233.050467</v>
      </c>
      <c r="L116" s="26">
        <f t="shared" si="20"/>
        <v>1950038124.8634079</v>
      </c>
      <c r="M116" s="16">
        <f t="shared" si="16"/>
        <v>1950.0381248634078</v>
      </c>
      <c r="N116" s="3">
        <f t="shared" si="17"/>
        <v>69.553803700000003</v>
      </c>
      <c r="O116" s="3">
        <f t="shared" si="21"/>
        <v>1722.3311133613831</v>
      </c>
      <c r="P116" s="3">
        <f t="shared" si="22"/>
        <v>1424.6875032764624</v>
      </c>
      <c r="Q116" s="3">
        <f t="shared" si="18"/>
        <v>216.7048259195</v>
      </c>
      <c r="R116" s="3">
        <f t="shared" si="23"/>
        <v>3433.2772462573453</v>
      </c>
      <c r="S116" s="20"/>
    </row>
    <row r="117" spans="2:19" x14ac:dyDescent="0.15">
      <c r="B117" s="55"/>
      <c r="C117" s="6">
        <v>542521</v>
      </c>
      <c r="D117" s="21">
        <v>55923</v>
      </c>
      <c r="E117" s="21">
        <v>56468</v>
      </c>
      <c r="F117" s="21">
        <f t="shared" si="13"/>
        <v>112391</v>
      </c>
      <c r="G117" s="16">
        <f t="shared" si="14"/>
        <v>112.39100000000001</v>
      </c>
      <c r="H117" s="21">
        <v>24386122</v>
      </c>
      <c r="I117" s="21">
        <v>24365995</v>
      </c>
      <c r="J117" s="21">
        <f t="shared" si="19"/>
        <v>48752117</v>
      </c>
      <c r="K117" s="16">
        <f t="shared" si="15"/>
        <v>48.752116999999998</v>
      </c>
      <c r="L117" s="26">
        <f t="shared" si="20"/>
        <v>374805957.59033591</v>
      </c>
      <c r="M117" s="16">
        <f t="shared" si="16"/>
        <v>374.80595759033588</v>
      </c>
      <c r="N117" s="3">
        <f t="shared" si="17"/>
        <v>33.984751299999999</v>
      </c>
      <c r="O117" s="3">
        <f t="shared" si="21"/>
        <v>279.99188396788207</v>
      </c>
      <c r="P117" s="3">
        <f t="shared" si="22"/>
        <v>288.31501780566833</v>
      </c>
      <c r="Q117" s="3">
        <f t="shared" si="18"/>
        <v>58.484692444499998</v>
      </c>
      <c r="R117" s="3">
        <f t="shared" si="23"/>
        <v>660.77634551805033</v>
      </c>
      <c r="S117" s="20"/>
    </row>
    <row r="118" spans="2:19" x14ac:dyDescent="0.15">
      <c r="B118" s="55"/>
      <c r="C118" s="6">
        <v>542522</v>
      </c>
      <c r="D118" s="21">
        <v>207535</v>
      </c>
      <c r="E118" s="21">
        <v>209884</v>
      </c>
      <c r="F118" s="21">
        <f t="shared" si="13"/>
        <v>417419</v>
      </c>
      <c r="G118" s="16">
        <f t="shared" si="14"/>
        <v>417.41899999999998</v>
      </c>
      <c r="H118" s="21">
        <v>110608167</v>
      </c>
      <c r="I118" s="21">
        <v>110590238</v>
      </c>
      <c r="J118" s="21">
        <f t="shared" si="19"/>
        <v>221198405</v>
      </c>
      <c r="K118" s="16">
        <f t="shared" si="15"/>
        <v>221.19840500000001</v>
      </c>
      <c r="L118" s="26">
        <f t="shared" si="20"/>
        <v>1845852466.4968729</v>
      </c>
      <c r="M118" s="16">
        <f t="shared" si="16"/>
        <v>1845.8524664968729</v>
      </c>
      <c r="N118" s="3">
        <f t="shared" si="17"/>
        <v>87.151131699999993</v>
      </c>
      <c r="O118" s="3">
        <f t="shared" si="21"/>
        <v>1613.1414018599241</v>
      </c>
      <c r="P118" s="3">
        <f t="shared" si="22"/>
        <v>1349.5279693308441</v>
      </c>
      <c r="Q118" s="3">
        <f t="shared" si="18"/>
        <v>206.52983069250001</v>
      </c>
      <c r="R118" s="3">
        <f t="shared" si="23"/>
        <v>3256.3503335832684</v>
      </c>
      <c r="S118" s="20"/>
    </row>
    <row r="119" spans="2:19" x14ac:dyDescent="0.15">
      <c r="B119" s="55"/>
      <c r="C119" s="6">
        <v>542523</v>
      </c>
      <c r="D119" s="21">
        <v>117785</v>
      </c>
      <c r="E119" s="21">
        <v>118239</v>
      </c>
      <c r="F119" s="21">
        <f t="shared" si="13"/>
        <v>236024</v>
      </c>
      <c r="G119" s="16">
        <f t="shared" si="14"/>
        <v>236.024</v>
      </c>
      <c r="H119" s="21">
        <v>72255402</v>
      </c>
      <c r="I119" s="21">
        <v>72203655</v>
      </c>
      <c r="J119" s="21">
        <f t="shared" si="19"/>
        <v>144459057</v>
      </c>
      <c r="K119" s="16">
        <f t="shared" si="15"/>
        <v>144.459057</v>
      </c>
      <c r="L119" s="26">
        <f t="shared" si="20"/>
        <v>1178749035.6359801</v>
      </c>
      <c r="M119" s="16">
        <f t="shared" si="16"/>
        <v>1178.7490356359801</v>
      </c>
      <c r="N119" s="3">
        <f t="shared" si="17"/>
        <v>55.533983199999994</v>
      </c>
      <c r="O119" s="3">
        <f t="shared" si="21"/>
        <v>960.3045547844041</v>
      </c>
      <c r="P119" s="3">
        <f t="shared" si="22"/>
        <v>868.27955430779605</v>
      </c>
      <c r="Q119" s="3">
        <f t="shared" si="18"/>
        <v>140.64910043449999</v>
      </c>
      <c r="R119" s="3">
        <f t="shared" si="23"/>
        <v>2024.7671927267002</v>
      </c>
      <c r="S119" s="20"/>
    </row>
    <row r="120" spans="2:19" x14ac:dyDescent="0.15">
      <c r="B120" s="55"/>
      <c r="C120" s="6">
        <v>542524</v>
      </c>
      <c r="D120" s="21">
        <v>219534</v>
      </c>
      <c r="E120" s="21">
        <v>220247</v>
      </c>
      <c r="F120" s="21">
        <f t="shared" si="13"/>
        <v>439781</v>
      </c>
      <c r="G120" s="16">
        <f t="shared" si="14"/>
        <v>439.78100000000001</v>
      </c>
      <c r="H120" s="21">
        <v>105068923</v>
      </c>
      <c r="I120" s="21">
        <v>105006110</v>
      </c>
      <c r="J120" s="21">
        <f t="shared" si="19"/>
        <v>210075033</v>
      </c>
      <c r="K120" s="16">
        <f t="shared" si="15"/>
        <v>210.07503299999999</v>
      </c>
      <c r="L120" s="26">
        <f t="shared" si="20"/>
        <v>1748323085.2131956</v>
      </c>
      <c r="M120" s="16">
        <f t="shared" si="16"/>
        <v>1748.3230852131956</v>
      </c>
      <c r="N120" s="3">
        <f t="shared" si="17"/>
        <v>91.048828299999997</v>
      </c>
      <c r="O120" s="3">
        <f t="shared" si="21"/>
        <v>1512.6982523206461</v>
      </c>
      <c r="P120" s="3">
        <f t="shared" si="22"/>
        <v>1279.1702736727993</v>
      </c>
      <c r="Q120" s="3">
        <f t="shared" si="18"/>
        <v>196.98041583049999</v>
      </c>
      <c r="R120" s="3">
        <f t="shared" si="23"/>
        <v>3079.8977701239455</v>
      </c>
      <c r="S120" s="20"/>
    </row>
    <row r="121" spans="2:19" x14ac:dyDescent="0.15">
      <c r="B121" s="55"/>
      <c r="C121" s="6">
        <v>542525</v>
      </c>
      <c r="D121" s="21">
        <v>113549</v>
      </c>
      <c r="E121" s="21">
        <v>114253</v>
      </c>
      <c r="F121" s="21">
        <f t="shared" si="13"/>
        <v>227802</v>
      </c>
      <c r="G121" s="16">
        <f t="shared" si="14"/>
        <v>227.80199999999999</v>
      </c>
      <c r="H121" s="21">
        <v>54306517</v>
      </c>
      <c r="I121" s="21">
        <v>54229829</v>
      </c>
      <c r="J121" s="21">
        <f t="shared" si="19"/>
        <v>108536346</v>
      </c>
      <c r="K121" s="16">
        <f t="shared" si="15"/>
        <v>108.53634599999999</v>
      </c>
      <c r="L121" s="26">
        <f t="shared" si="20"/>
        <v>872151969.83308768</v>
      </c>
      <c r="M121" s="16">
        <f t="shared" si="16"/>
        <v>872.15196983308772</v>
      </c>
      <c r="N121" s="3">
        <f t="shared" si="17"/>
        <v>54.100888600000005</v>
      </c>
      <c r="O121" s="3">
        <f t="shared" si="21"/>
        <v>687.1323667536293</v>
      </c>
      <c r="P121" s="3">
        <f t="shared" si="22"/>
        <v>647.10043103758937</v>
      </c>
      <c r="Q121" s="3">
        <f t="shared" si="18"/>
        <v>109.809453041</v>
      </c>
      <c r="R121" s="3">
        <f t="shared" si="23"/>
        <v>1498.1431394322187</v>
      </c>
      <c r="S121" s="20"/>
    </row>
    <row r="122" spans="2:19" x14ac:dyDescent="0.15">
      <c r="B122" s="55"/>
      <c r="C122" s="6">
        <v>542526</v>
      </c>
      <c r="D122" s="21">
        <v>169944</v>
      </c>
      <c r="E122" s="21">
        <v>171955</v>
      </c>
      <c r="F122" s="21">
        <f t="shared" si="13"/>
        <v>341899</v>
      </c>
      <c r="G122" s="16">
        <f t="shared" si="14"/>
        <v>341.899</v>
      </c>
      <c r="H122" s="21">
        <v>123398697</v>
      </c>
      <c r="I122" s="21">
        <v>123582470</v>
      </c>
      <c r="J122" s="21">
        <f t="shared" si="19"/>
        <v>246981167</v>
      </c>
      <c r="K122" s="16">
        <f t="shared" si="15"/>
        <v>246.981167</v>
      </c>
      <c r="L122" s="26">
        <f t="shared" si="20"/>
        <v>2072829909.0372617</v>
      </c>
      <c r="M122" s="16">
        <f t="shared" si="16"/>
        <v>2072.8299090372616</v>
      </c>
      <c r="N122" s="3">
        <f t="shared" si="17"/>
        <v>73.987995699999999</v>
      </c>
      <c r="O122" s="3">
        <f t="shared" si="21"/>
        <v>1853.5289926058697</v>
      </c>
      <c r="P122" s="3">
        <f t="shared" si="22"/>
        <v>1513.2694963794806</v>
      </c>
      <c r="Q122" s="3">
        <f t="shared" si="18"/>
        <v>228.66433186950002</v>
      </c>
      <c r="R122" s="3">
        <f t="shared" si="23"/>
        <v>3669.4508165548505</v>
      </c>
      <c r="S122" s="20"/>
    </row>
    <row r="123" spans="2:19" x14ac:dyDescent="0.15">
      <c r="B123" s="55"/>
      <c r="C123" s="6">
        <v>542527</v>
      </c>
      <c r="D123" s="21">
        <v>41245</v>
      </c>
      <c r="E123" s="21">
        <v>41850</v>
      </c>
      <c r="F123" s="21">
        <f t="shared" si="13"/>
        <v>83095</v>
      </c>
      <c r="G123" s="16">
        <f t="shared" si="14"/>
        <v>83.094999999999999</v>
      </c>
      <c r="H123" s="21">
        <v>16803737</v>
      </c>
      <c r="I123" s="21">
        <v>16829462</v>
      </c>
      <c r="J123" s="21">
        <f t="shared" si="19"/>
        <v>33633199</v>
      </c>
      <c r="K123" s="16">
        <f t="shared" si="15"/>
        <v>33.633198999999998</v>
      </c>
      <c r="L123" s="26">
        <f t="shared" si="20"/>
        <v>253149291.92116311</v>
      </c>
      <c r="M123" s="16">
        <f t="shared" si="16"/>
        <v>253.14929192116313</v>
      </c>
      <c r="N123" s="3">
        <f t="shared" si="17"/>
        <v>28.878458500000001</v>
      </c>
      <c r="O123" s="3">
        <f t="shared" si="21"/>
        <v>187.1780705731264</v>
      </c>
      <c r="P123" s="3">
        <f t="shared" si="22"/>
        <v>200.55189919192708</v>
      </c>
      <c r="Q123" s="3">
        <f t="shared" si="18"/>
        <v>45.505101341500001</v>
      </c>
      <c r="R123" s="3">
        <f t="shared" si="23"/>
        <v>462.11352960655347</v>
      </c>
      <c r="S123" s="20"/>
    </row>
    <row r="124" spans="2:19" x14ac:dyDescent="0.15">
      <c r="B124" s="55" t="s">
        <v>47</v>
      </c>
      <c r="C124" s="6">
        <v>370102</v>
      </c>
      <c r="D124" s="21">
        <v>10634</v>
      </c>
      <c r="E124" s="21">
        <v>10780</v>
      </c>
      <c r="F124" s="21">
        <f t="shared" ref="F124:F130" si="24">D124+E124</f>
        <v>21414</v>
      </c>
      <c r="G124" s="16">
        <f t="shared" ref="G124:G130" si="25">F124/1000</f>
        <v>21.414000000000001</v>
      </c>
      <c r="H124" s="21">
        <v>689434</v>
      </c>
      <c r="I124" s="21">
        <v>685962</v>
      </c>
      <c r="J124" s="21">
        <f t="shared" ref="J124:J131" si="26">H124+I124</f>
        <v>1375396</v>
      </c>
      <c r="K124" s="16">
        <f t="shared" ref="K124:K130" si="27">J124/1000000</f>
        <v>1.3753960000000001</v>
      </c>
      <c r="L124" s="26">
        <f t="shared" ref="L124:L131" si="28">J124*LOG10(J124)</f>
        <v>8442768.9832247756</v>
      </c>
      <c r="M124" s="16">
        <f t="shared" ref="M124:M130" si="29">L124/1000000</f>
        <v>8.4427689832247754</v>
      </c>
      <c r="N124" s="3">
        <f t="shared" ref="N124:N130" si="30">F124*0.0001743+14.395</f>
        <v>18.127460200000002</v>
      </c>
      <c r="O124" s="3">
        <f t="shared" ref="O124:O131" si="31">0.00000000000000009*L124*L124+0.0000007064*L124++ 2.5858</f>
        <v>8.5561872410793498</v>
      </c>
      <c r="P124" s="3">
        <f t="shared" ref="P124:P131" si="32">L124*0.0000007214+17.93</f>
        <v>24.020613544498353</v>
      </c>
      <c r="Q124" s="3">
        <f t="shared" ref="Q124:Q130" si="33">J124*0.0000008585 + 16.631</f>
        <v>17.811777465999999</v>
      </c>
      <c r="R124" s="3">
        <f t="shared" ref="R124:R131" si="34">N124+O124+P124+Q124</f>
        <v>68.5160384515777</v>
      </c>
      <c r="S124" s="20"/>
    </row>
    <row r="125" spans="2:19" x14ac:dyDescent="0.15">
      <c r="B125" s="55"/>
      <c r="C125" s="6">
        <v>370103</v>
      </c>
      <c r="D125" s="21">
        <v>26193</v>
      </c>
      <c r="E125" s="21">
        <v>26040</v>
      </c>
      <c r="F125" s="21">
        <f t="shared" si="24"/>
        <v>52233</v>
      </c>
      <c r="G125" s="16">
        <f t="shared" si="25"/>
        <v>52.232999999999997</v>
      </c>
      <c r="H125" s="21">
        <v>1089578</v>
      </c>
      <c r="I125" s="21">
        <v>1083779</v>
      </c>
      <c r="J125" s="21">
        <f t="shared" si="26"/>
        <v>2173357</v>
      </c>
      <c r="K125" s="16">
        <f t="shared" si="27"/>
        <v>2.1733570000000002</v>
      </c>
      <c r="L125" s="26">
        <f t="shared" si="28"/>
        <v>13772848.171482079</v>
      </c>
      <c r="M125" s="16">
        <f t="shared" si="29"/>
        <v>13.772848171482078</v>
      </c>
      <c r="N125" s="3">
        <f t="shared" si="30"/>
        <v>23.499211899999999</v>
      </c>
      <c r="O125" s="3">
        <f t="shared" si="31"/>
        <v>12.332012169542864</v>
      </c>
      <c r="P125" s="3">
        <f t="shared" si="32"/>
        <v>27.865732670907171</v>
      </c>
      <c r="Q125" s="3">
        <f t="shared" si="33"/>
        <v>18.4968269845</v>
      </c>
      <c r="R125" s="3">
        <f t="shared" si="34"/>
        <v>82.193783724950038</v>
      </c>
      <c r="S125" s="20"/>
    </row>
    <row r="126" spans="2:19" x14ac:dyDescent="0.15">
      <c r="B126" s="55"/>
      <c r="C126" s="6">
        <v>370104</v>
      </c>
      <c r="D126" s="21">
        <v>17000</v>
      </c>
      <c r="E126" s="21">
        <v>16770</v>
      </c>
      <c r="F126" s="21">
        <f t="shared" si="24"/>
        <v>33770</v>
      </c>
      <c r="G126" s="16">
        <f t="shared" si="25"/>
        <v>33.770000000000003</v>
      </c>
      <c r="H126" s="21">
        <v>656222</v>
      </c>
      <c r="I126" s="21">
        <v>646955</v>
      </c>
      <c r="J126" s="21">
        <f t="shared" si="26"/>
        <v>1303177</v>
      </c>
      <c r="K126" s="16">
        <f t="shared" si="27"/>
        <v>1.303177</v>
      </c>
      <c r="L126" s="26">
        <f t="shared" si="28"/>
        <v>7968931.7941791723</v>
      </c>
      <c r="M126" s="16">
        <f t="shared" si="29"/>
        <v>7.9689317941791726</v>
      </c>
      <c r="N126" s="3">
        <f t="shared" si="30"/>
        <v>20.281110999999999</v>
      </c>
      <c r="O126" s="3">
        <f t="shared" si="31"/>
        <v>8.2207687680627934</v>
      </c>
      <c r="P126" s="3">
        <f t="shared" si="32"/>
        <v>23.678787396320853</v>
      </c>
      <c r="Q126" s="3">
        <f t="shared" si="33"/>
        <v>17.749777454499998</v>
      </c>
      <c r="R126" s="3">
        <f t="shared" si="34"/>
        <v>69.930444618883655</v>
      </c>
      <c r="S126" s="20"/>
    </row>
    <row r="127" spans="2:19" x14ac:dyDescent="0.15">
      <c r="B127" s="55"/>
      <c r="C127" s="6">
        <v>370105</v>
      </c>
      <c r="D127" s="21">
        <v>18394</v>
      </c>
      <c r="E127" s="21">
        <v>18536</v>
      </c>
      <c r="F127" s="21">
        <f t="shared" si="24"/>
        <v>36930</v>
      </c>
      <c r="G127" s="16">
        <f t="shared" si="25"/>
        <v>36.93</v>
      </c>
      <c r="H127" s="21">
        <v>758450</v>
      </c>
      <c r="I127" s="21">
        <v>750495</v>
      </c>
      <c r="J127" s="21">
        <f t="shared" si="26"/>
        <v>1508945</v>
      </c>
      <c r="K127" s="16">
        <f t="shared" si="27"/>
        <v>1.508945</v>
      </c>
      <c r="L127" s="26">
        <f t="shared" si="28"/>
        <v>9323278.3491519801</v>
      </c>
      <c r="M127" s="16">
        <f t="shared" si="29"/>
        <v>9.3232783491519804</v>
      </c>
      <c r="N127" s="3">
        <f t="shared" si="30"/>
        <v>20.831899</v>
      </c>
      <c r="O127" s="3">
        <f t="shared" si="31"/>
        <v>9.1795869425667789</v>
      </c>
      <c r="P127" s="3">
        <f t="shared" si="32"/>
        <v>24.655813001078236</v>
      </c>
      <c r="Q127" s="3">
        <f t="shared" si="33"/>
        <v>17.926429282499999</v>
      </c>
      <c r="R127" s="3">
        <f t="shared" si="34"/>
        <v>72.593728226145018</v>
      </c>
      <c r="S127" s="20"/>
    </row>
    <row r="128" spans="2:19" x14ac:dyDescent="0.15">
      <c r="B128" s="55"/>
      <c r="C128" s="6">
        <v>370112</v>
      </c>
      <c r="D128" s="21">
        <v>113290</v>
      </c>
      <c r="E128" s="21">
        <v>114816</v>
      </c>
      <c r="F128" s="21">
        <f t="shared" si="24"/>
        <v>228106</v>
      </c>
      <c r="G128" s="16">
        <f t="shared" si="25"/>
        <v>228.10599999999999</v>
      </c>
      <c r="H128" s="21">
        <v>6685414</v>
      </c>
      <c r="I128" s="21">
        <v>6678398</v>
      </c>
      <c r="J128" s="21">
        <f t="shared" si="26"/>
        <v>13363812</v>
      </c>
      <c r="K128" s="16">
        <f t="shared" si="27"/>
        <v>13.363811999999999</v>
      </c>
      <c r="L128" s="26">
        <f t="shared" si="28"/>
        <v>95229593.62169078</v>
      </c>
      <c r="M128" s="16">
        <f t="shared" si="29"/>
        <v>95.229593621690782</v>
      </c>
      <c r="N128" s="3">
        <f t="shared" si="30"/>
        <v>54.153875799999994</v>
      </c>
      <c r="O128" s="3">
        <f t="shared" si="31"/>
        <v>70.672165729484092</v>
      </c>
      <c r="P128" s="3">
        <f t="shared" si="32"/>
        <v>86.628628838687717</v>
      </c>
      <c r="Q128" s="3">
        <f t="shared" si="33"/>
        <v>28.103832602000001</v>
      </c>
      <c r="R128" s="3">
        <f t="shared" si="34"/>
        <v>239.55850297017182</v>
      </c>
      <c r="S128" s="20"/>
    </row>
    <row r="129" spans="2:19" x14ac:dyDescent="0.15">
      <c r="B129" s="55"/>
      <c r="C129" s="6">
        <v>370113</v>
      </c>
      <c r="D129" s="21">
        <v>98324</v>
      </c>
      <c r="E129" s="21">
        <v>99705</v>
      </c>
      <c r="F129" s="21">
        <f t="shared" si="24"/>
        <v>198029</v>
      </c>
      <c r="G129" s="16">
        <f t="shared" si="25"/>
        <v>198.029</v>
      </c>
      <c r="H129" s="21">
        <v>7230220</v>
      </c>
      <c r="I129" s="21">
        <v>7235683</v>
      </c>
      <c r="J129" s="21">
        <f t="shared" si="26"/>
        <v>14465903</v>
      </c>
      <c r="K129" s="16">
        <f t="shared" si="27"/>
        <v>14.465903000000001</v>
      </c>
      <c r="L129" s="26">
        <f t="shared" si="28"/>
        <v>103580864.15314583</v>
      </c>
      <c r="M129" s="16">
        <f t="shared" si="29"/>
        <v>103.58086415314584</v>
      </c>
      <c r="N129" s="3">
        <f t="shared" si="30"/>
        <v>48.911454700000007</v>
      </c>
      <c r="O129" s="3">
        <f t="shared" si="31"/>
        <v>76.72093202546634</v>
      </c>
      <c r="P129" s="3">
        <f t="shared" si="32"/>
        <v>92.65323540007941</v>
      </c>
      <c r="Q129" s="3">
        <f t="shared" si="33"/>
        <v>29.0499777255</v>
      </c>
      <c r="R129" s="3">
        <f t="shared" si="34"/>
        <v>247.33559985104574</v>
      </c>
      <c r="S129" s="20"/>
    </row>
    <row r="130" spans="2:19" x14ac:dyDescent="0.15">
      <c r="B130" s="55"/>
      <c r="C130" s="6">
        <v>370124</v>
      </c>
      <c r="D130" s="21">
        <v>78269</v>
      </c>
      <c r="E130" s="21">
        <v>78576</v>
      </c>
      <c r="F130" s="21">
        <f t="shared" si="24"/>
        <v>156845</v>
      </c>
      <c r="G130" s="16">
        <f t="shared" si="25"/>
        <v>156.845</v>
      </c>
      <c r="H130" s="21">
        <v>4727556</v>
      </c>
      <c r="I130" s="21">
        <v>4704733</v>
      </c>
      <c r="J130" s="21">
        <f t="shared" si="26"/>
        <v>9432289</v>
      </c>
      <c r="K130" s="16">
        <f t="shared" si="27"/>
        <v>9.4322890000000008</v>
      </c>
      <c r="L130" s="26">
        <f t="shared" si="28"/>
        <v>65786604.140488908</v>
      </c>
      <c r="M130" s="16">
        <f t="shared" si="29"/>
        <v>65.786604140488905</v>
      </c>
      <c r="N130" s="3">
        <f t="shared" si="30"/>
        <v>41.733083499999999</v>
      </c>
      <c r="O130" s="3">
        <f t="shared" si="31"/>
        <v>49.446966120431732</v>
      </c>
      <c r="P130" s="3">
        <f t="shared" si="32"/>
        <v>65.388456226948705</v>
      </c>
      <c r="Q130" s="3">
        <f t="shared" si="33"/>
        <v>24.728620106500003</v>
      </c>
      <c r="R130" s="3">
        <f t="shared" si="34"/>
        <v>181.29712595388042</v>
      </c>
      <c r="S130" s="20"/>
    </row>
    <row r="131" spans="2:19" x14ac:dyDescent="0.15">
      <c r="B131" s="55"/>
      <c r="C131" s="6">
        <v>370125</v>
      </c>
      <c r="D131" s="21">
        <v>79812</v>
      </c>
      <c r="E131" s="21">
        <v>80083</v>
      </c>
      <c r="F131" s="21">
        <f t="shared" ref="F131:F194" si="35">D131+E131</f>
        <v>159895</v>
      </c>
      <c r="G131" s="16">
        <f t="shared" ref="G131:G194" si="36">F131/1000</f>
        <v>159.89500000000001</v>
      </c>
      <c r="H131" s="21">
        <v>3412170</v>
      </c>
      <c r="I131" s="21">
        <v>3374959</v>
      </c>
      <c r="J131" s="21">
        <f t="shared" si="26"/>
        <v>6787129</v>
      </c>
      <c r="K131" s="16">
        <f t="shared" ref="K131:K194" si="37">J131/1000000</f>
        <v>6.7871290000000002</v>
      </c>
      <c r="L131" s="26">
        <f t="shared" si="28"/>
        <v>46367534.873425618</v>
      </c>
      <c r="M131" s="16">
        <f t="shared" ref="M131:M194" si="38">L131/1000000</f>
        <v>46.367534873425619</v>
      </c>
      <c r="N131" s="3">
        <f t="shared" ref="N131:N194" si="39">F131*0.0001743+14.395</f>
        <v>42.264698500000002</v>
      </c>
      <c r="O131" s="3">
        <f t="shared" si="31"/>
        <v>35.53332198070931</v>
      </c>
      <c r="P131" s="3">
        <f t="shared" si="32"/>
        <v>51.379539657689243</v>
      </c>
      <c r="Q131" s="3">
        <f t="shared" ref="Q131:Q194" si="40">J131*0.0000008585 + 16.631</f>
        <v>22.457750246500002</v>
      </c>
      <c r="R131" s="3">
        <f t="shared" si="34"/>
        <v>151.63531038489856</v>
      </c>
      <c r="S131" s="20"/>
    </row>
    <row r="132" spans="2:19" x14ac:dyDescent="0.15">
      <c r="B132" s="55"/>
      <c r="C132" s="6">
        <v>370126</v>
      </c>
      <c r="D132" s="21">
        <v>68910</v>
      </c>
      <c r="E132" s="21">
        <v>69475</v>
      </c>
      <c r="F132" s="21">
        <f t="shared" si="35"/>
        <v>138385</v>
      </c>
      <c r="G132" s="16">
        <f t="shared" si="36"/>
        <v>138.38499999999999</v>
      </c>
      <c r="H132" s="21">
        <v>3400967</v>
      </c>
      <c r="I132" s="21">
        <v>3387977</v>
      </c>
      <c r="J132" s="21">
        <f t="shared" ref="J132:J195" si="41">H132+I132</f>
        <v>6788944</v>
      </c>
      <c r="K132" s="16">
        <f t="shared" si="37"/>
        <v>6.7889439999999999</v>
      </c>
      <c r="L132" s="26">
        <f t="shared" ref="L132:L195" si="42">J132*LOG10(J132)</f>
        <v>46380722.733574472</v>
      </c>
      <c r="M132" s="16">
        <f t="shared" si="38"/>
        <v>46.380722733574473</v>
      </c>
      <c r="N132" s="3">
        <f t="shared" si="39"/>
        <v>38.515505500000003</v>
      </c>
      <c r="O132" s="3">
        <f t="shared" ref="O132:O195" si="43">0.00000000000000009*L132*L132+0.0000007064*L132++ 2.5858</f>
        <v>35.542747968712995</v>
      </c>
      <c r="P132" s="3">
        <f t="shared" ref="P132:P195" si="44">L132*0.0000007214+17.93</f>
        <v>51.389053380000625</v>
      </c>
      <c r="Q132" s="3">
        <f t="shared" si="40"/>
        <v>22.459308424</v>
      </c>
      <c r="R132" s="3">
        <f t="shared" ref="R132:R195" si="45">N132+O132+P132+Q132</f>
        <v>147.90661527271362</v>
      </c>
      <c r="S132" s="20"/>
    </row>
    <row r="133" spans="2:19" x14ac:dyDescent="0.15">
      <c r="B133" s="55"/>
      <c r="C133" s="6">
        <v>370181</v>
      </c>
      <c r="D133" s="21">
        <v>144713</v>
      </c>
      <c r="E133" s="21">
        <v>145521</v>
      </c>
      <c r="F133" s="21">
        <f t="shared" si="35"/>
        <v>290234</v>
      </c>
      <c r="G133" s="16">
        <f t="shared" si="36"/>
        <v>290.23399999999998</v>
      </c>
      <c r="H133" s="21">
        <v>10183429</v>
      </c>
      <c r="I133" s="21">
        <v>10143652</v>
      </c>
      <c r="J133" s="21">
        <f t="shared" si="41"/>
        <v>20327081</v>
      </c>
      <c r="K133" s="16">
        <f t="shared" si="37"/>
        <v>20.327081</v>
      </c>
      <c r="L133" s="26">
        <f t="shared" si="42"/>
        <v>148551832.84012392</v>
      </c>
      <c r="M133" s="16">
        <f t="shared" si="38"/>
        <v>148.55183284012392</v>
      </c>
      <c r="N133" s="3">
        <f t="shared" si="39"/>
        <v>64.982786200000007</v>
      </c>
      <c r="O133" s="3">
        <f t="shared" si="43"/>
        <v>109.50890295187796</v>
      </c>
      <c r="P133" s="3">
        <f t="shared" si="44"/>
        <v>125.09529221086538</v>
      </c>
      <c r="Q133" s="3">
        <f t="shared" si="40"/>
        <v>34.081799038500002</v>
      </c>
      <c r="R133" s="3">
        <f t="shared" si="45"/>
        <v>333.66878040124334</v>
      </c>
      <c r="S133" s="20"/>
    </row>
    <row r="134" spans="2:19" x14ac:dyDescent="0.15">
      <c r="B134" s="55"/>
      <c r="C134" s="6">
        <v>370202</v>
      </c>
      <c r="D134" s="21">
        <v>4176</v>
      </c>
      <c r="E134" s="21">
        <v>4142</v>
      </c>
      <c r="F134" s="21">
        <f t="shared" si="35"/>
        <v>8318</v>
      </c>
      <c r="G134" s="16">
        <f t="shared" si="36"/>
        <v>8.3179999999999996</v>
      </c>
      <c r="H134" s="21">
        <v>157987</v>
      </c>
      <c r="I134" s="21">
        <v>157550</v>
      </c>
      <c r="J134" s="21">
        <f t="shared" si="41"/>
        <v>315537</v>
      </c>
      <c r="K134" s="16">
        <f t="shared" si="37"/>
        <v>0.31553700000000001</v>
      </c>
      <c r="L134" s="26">
        <f t="shared" si="42"/>
        <v>1735153.8320240176</v>
      </c>
      <c r="M134" s="16">
        <f t="shared" si="38"/>
        <v>1.7351538320240176</v>
      </c>
      <c r="N134" s="3">
        <f t="shared" si="39"/>
        <v>15.8448274</v>
      </c>
      <c r="O134" s="3">
        <f t="shared" si="43"/>
        <v>3.8117836352356367</v>
      </c>
      <c r="P134" s="3">
        <f t="shared" si="44"/>
        <v>19.181739974422126</v>
      </c>
      <c r="Q134" s="3">
        <f t="shared" si="40"/>
        <v>16.901888514500001</v>
      </c>
      <c r="R134" s="3">
        <f t="shared" si="45"/>
        <v>55.740239524157758</v>
      </c>
      <c r="S134" s="20"/>
    </row>
    <row r="135" spans="2:19" x14ac:dyDescent="0.15">
      <c r="B135" s="55"/>
      <c r="C135" s="6">
        <v>370203</v>
      </c>
      <c r="D135" s="21">
        <v>7167</v>
      </c>
      <c r="E135" s="21">
        <v>7036</v>
      </c>
      <c r="F135" s="21">
        <f t="shared" si="35"/>
        <v>14203</v>
      </c>
      <c r="G135" s="16">
        <f t="shared" si="36"/>
        <v>14.202999999999999</v>
      </c>
      <c r="H135" s="21">
        <v>264025</v>
      </c>
      <c r="I135" s="21">
        <v>260381</v>
      </c>
      <c r="J135" s="21">
        <f t="shared" si="41"/>
        <v>524406</v>
      </c>
      <c r="K135" s="16">
        <f t="shared" si="37"/>
        <v>0.52440600000000004</v>
      </c>
      <c r="L135" s="26">
        <f t="shared" si="42"/>
        <v>2999428.0347325602</v>
      </c>
      <c r="M135" s="16">
        <f t="shared" si="38"/>
        <v>2.9994280347325604</v>
      </c>
      <c r="N135" s="3">
        <f t="shared" si="39"/>
        <v>16.870582899999999</v>
      </c>
      <c r="O135" s="3">
        <f t="shared" si="43"/>
        <v>4.705405654903279</v>
      </c>
      <c r="P135" s="3">
        <f t="shared" si="44"/>
        <v>20.093787384256068</v>
      </c>
      <c r="Q135" s="3">
        <f t="shared" si="40"/>
        <v>17.081202551000001</v>
      </c>
      <c r="R135" s="3">
        <f t="shared" si="45"/>
        <v>58.750978490159341</v>
      </c>
      <c r="S135" s="20"/>
    </row>
    <row r="136" spans="2:19" x14ac:dyDescent="0.15">
      <c r="B136" s="55"/>
      <c r="C136" s="6">
        <v>370211</v>
      </c>
      <c r="D136" s="21">
        <v>202565</v>
      </c>
      <c r="E136" s="21">
        <v>203741</v>
      </c>
      <c r="F136" s="21">
        <f t="shared" si="35"/>
        <v>406306</v>
      </c>
      <c r="G136" s="16">
        <f t="shared" si="36"/>
        <v>406.30599999999998</v>
      </c>
      <c r="H136" s="21">
        <v>12748544</v>
      </c>
      <c r="I136" s="21">
        <v>12594474</v>
      </c>
      <c r="J136" s="21">
        <f t="shared" si="41"/>
        <v>25343018</v>
      </c>
      <c r="K136" s="16">
        <f t="shared" si="37"/>
        <v>25.343018000000001</v>
      </c>
      <c r="L136" s="26">
        <f t="shared" si="42"/>
        <v>187636114.97841799</v>
      </c>
      <c r="M136" s="16">
        <f t="shared" si="38"/>
        <v>187.63611497841799</v>
      </c>
      <c r="N136" s="3">
        <f t="shared" si="39"/>
        <v>85.214135799999994</v>
      </c>
      <c r="O136" s="3">
        <f t="shared" si="43"/>
        <v>138.30060966873194</v>
      </c>
      <c r="P136" s="3">
        <f t="shared" si="44"/>
        <v>153.29069334543075</v>
      </c>
      <c r="Q136" s="3">
        <f t="shared" si="40"/>
        <v>38.387980952999996</v>
      </c>
      <c r="R136" s="3">
        <f t="shared" si="45"/>
        <v>415.19341976716271</v>
      </c>
      <c r="S136" s="20"/>
    </row>
    <row r="137" spans="2:19" x14ac:dyDescent="0.15">
      <c r="B137" s="55"/>
      <c r="C137" s="6">
        <v>370212</v>
      </c>
      <c r="D137" s="21">
        <v>25696</v>
      </c>
      <c r="E137" s="21">
        <v>25993</v>
      </c>
      <c r="F137" s="21">
        <f t="shared" si="35"/>
        <v>51689</v>
      </c>
      <c r="G137" s="16">
        <f t="shared" si="36"/>
        <v>51.689</v>
      </c>
      <c r="H137" s="21">
        <v>1393823</v>
      </c>
      <c r="I137" s="21">
        <v>1397179</v>
      </c>
      <c r="J137" s="21">
        <f t="shared" si="41"/>
        <v>2791002</v>
      </c>
      <c r="K137" s="16">
        <f t="shared" si="37"/>
        <v>2.7910020000000002</v>
      </c>
      <c r="L137" s="26">
        <f t="shared" si="42"/>
        <v>17990129.463748716</v>
      </c>
      <c r="M137" s="16">
        <f t="shared" si="38"/>
        <v>17.990129463748715</v>
      </c>
      <c r="N137" s="3">
        <f t="shared" si="39"/>
        <v>23.404392700000002</v>
      </c>
      <c r="O137" s="3">
        <f t="shared" si="43"/>
        <v>15.323155481423111</v>
      </c>
      <c r="P137" s="3">
        <f t="shared" si="44"/>
        <v>30.908079395148324</v>
      </c>
      <c r="Q137" s="3">
        <f t="shared" si="40"/>
        <v>19.027075217</v>
      </c>
      <c r="R137" s="3">
        <f t="shared" si="45"/>
        <v>88.662702793571441</v>
      </c>
      <c r="S137" s="20"/>
    </row>
    <row r="138" spans="2:19" x14ac:dyDescent="0.15">
      <c r="B138" s="55"/>
      <c r="C138" s="6">
        <v>370213</v>
      </c>
      <c r="D138" s="21">
        <v>9852</v>
      </c>
      <c r="E138" s="21">
        <v>9755</v>
      </c>
      <c r="F138" s="21">
        <f t="shared" si="35"/>
        <v>19607</v>
      </c>
      <c r="G138" s="16">
        <f t="shared" si="36"/>
        <v>19.606999999999999</v>
      </c>
      <c r="H138" s="21">
        <v>284493</v>
      </c>
      <c r="I138" s="21">
        <v>280485</v>
      </c>
      <c r="J138" s="21">
        <f t="shared" si="41"/>
        <v>564978</v>
      </c>
      <c r="K138" s="16">
        <f t="shared" si="37"/>
        <v>0.56497799999999998</v>
      </c>
      <c r="L138" s="26">
        <f t="shared" si="42"/>
        <v>3249771.2736595473</v>
      </c>
      <c r="M138" s="16">
        <f t="shared" si="38"/>
        <v>3.2497712736595474</v>
      </c>
      <c r="N138" s="3">
        <f t="shared" si="39"/>
        <v>17.812500100000001</v>
      </c>
      <c r="O138" s="3">
        <f t="shared" si="43"/>
        <v>4.8823889189129037</v>
      </c>
      <c r="P138" s="3">
        <f t="shared" si="44"/>
        <v>20.274384996817997</v>
      </c>
      <c r="Q138" s="3">
        <f t="shared" si="40"/>
        <v>17.116033612999999</v>
      </c>
      <c r="R138" s="3">
        <f t="shared" si="45"/>
        <v>60.085307628730902</v>
      </c>
      <c r="S138" s="20"/>
    </row>
    <row r="139" spans="2:19" x14ac:dyDescent="0.15">
      <c r="B139" s="55"/>
      <c r="C139" s="6">
        <v>370214</v>
      </c>
      <c r="D139" s="21">
        <v>35191</v>
      </c>
      <c r="E139" s="21">
        <v>35690</v>
      </c>
      <c r="F139" s="21">
        <f t="shared" si="35"/>
        <v>70881</v>
      </c>
      <c r="G139" s="16">
        <f t="shared" si="36"/>
        <v>70.881</v>
      </c>
      <c r="H139" s="21">
        <v>1185474</v>
      </c>
      <c r="I139" s="21">
        <v>1193161</v>
      </c>
      <c r="J139" s="21">
        <f t="shared" si="41"/>
        <v>2378635</v>
      </c>
      <c r="K139" s="16">
        <f t="shared" si="37"/>
        <v>2.3786350000000001</v>
      </c>
      <c r="L139" s="26">
        <f t="shared" si="42"/>
        <v>15166956.488310378</v>
      </c>
      <c r="M139" s="16">
        <f t="shared" si="38"/>
        <v>15.166956488310378</v>
      </c>
      <c r="N139" s="3">
        <f t="shared" si="39"/>
        <v>26.7495583</v>
      </c>
      <c r="O139" s="3">
        <f t="shared" si="43"/>
        <v>13.320441354563098</v>
      </c>
      <c r="P139" s="3">
        <f t="shared" si="44"/>
        <v>28.871442410667107</v>
      </c>
      <c r="Q139" s="3">
        <f t="shared" si="40"/>
        <v>18.673058147500001</v>
      </c>
      <c r="R139" s="3">
        <f t="shared" si="45"/>
        <v>87.614500212730206</v>
      </c>
      <c r="S139" s="20"/>
    </row>
    <row r="140" spans="2:19" x14ac:dyDescent="0.15">
      <c r="B140" s="55"/>
      <c r="C140" s="6">
        <v>370281</v>
      </c>
      <c r="D140" s="21">
        <v>99004</v>
      </c>
      <c r="E140" s="21">
        <v>98933</v>
      </c>
      <c r="F140" s="21">
        <f t="shared" si="35"/>
        <v>197937</v>
      </c>
      <c r="G140" s="16">
        <f t="shared" si="36"/>
        <v>197.93700000000001</v>
      </c>
      <c r="H140" s="21">
        <v>4945881</v>
      </c>
      <c r="I140" s="21">
        <v>4872234</v>
      </c>
      <c r="J140" s="21">
        <f t="shared" si="41"/>
        <v>9818115</v>
      </c>
      <c r="K140" s="16">
        <f t="shared" si="37"/>
        <v>9.8181150000000006</v>
      </c>
      <c r="L140" s="26">
        <f t="shared" si="42"/>
        <v>68648536.113391593</v>
      </c>
      <c r="M140" s="16">
        <f t="shared" si="38"/>
        <v>68.6485361133916</v>
      </c>
      <c r="N140" s="3">
        <f t="shared" si="39"/>
        <v>48.895419099999998</v>
      </c>
      <c r="O140" s="3">
        <f t="shared" si="43"/>
        <v>51.503261846445866</v>
      </c>
      <c r="P140" s="3">
        <f t="shared" si="44"/>
        <v>67.45305395220069</v>
      </c>
      <c r="Q140" s="3">
        <f t="shared" si="40"/>
        <v>25.0598517275</v>
      </c>
      <c r="R140" s="3">
        <f t="shared" si="45"/>
        <v>192.91158662614654</v>
      </c>
      <c r="S140" s="20"/>
    </row>
    <row r="141" spans="2:19" x14ac:dyDescent="0.15">
      <c r="B141" s="55"/>
      <c r="C141" s="6">
        <v>370282</v>
      </c>
      <c r="D141" s="21">
        <v>145723</v>
      </c>
      <c r="E141" s="21">
        <v>146042</v>
      </c>
      <c r="F141" s="21">
        <f t="shared" si="35"/>
        <v>291765</v>
      </c>
      <c r="G141" s="16">
        <f t="shared" si="36"/>
        <v>291.76499999999999</v>
      </c>
      <c r="H141" s="21">
        <v>5156341</v>
      </c>
      <c r="I141" s="21">
        <v>5137067</v>
      </c>
      <c r="J141" s="21">
        <f t="shared" si="41"/>
        <v>10293408</v>
      </c>
      <c r="K141" s="16">
        <f t="shared" si="37"/>
        <v>10.293407999999999</v>
      </c>
      <c r="L141" s="26">
        <f t="shared" si="42"/>
        <v>72183132.838566959</v>
      </c>
      <c r="M141" s="16">
        <f t="shared" si="38"/>
        <v>72.183132838566962</v>
      </c>
      <c r="N141" s="3">
        <f t="shared" si="39"/>
        <v>65.249639500000001</v>
      </c>
      <c r="O141" s="3">
        <f t="shared" si="43"/>
        <v>54.044901457138813</v>
      </c>
      <c r="P141" s="3">
        <f t="shared" si="44"/>
        <v>70.002912029742205</v>
      </c>
      <c r="Q141" s="3">
        <f t="shared" si="40"/>
        <v>25.467890768</v>
      </c>
      <c r="R141" s="3">
        <f t="shared" si="45"/>
        <v>214.765343754881</v>
      </c>
      <c r="S141" s="20"/>
    </row>
    <row r="142" spans="2:19" x14ac:dyDescent="0.15">
      <c r="B142" s="55"/>
      <c r="C142" s="6">
        <v>370283</v>
      </c>
      <c r="D142" s="21">
        <v>204712</v>
      </c>
      <c r="E142" s="21">
        <v>205060</v>
      </c>
      <c r="F142" s="21">
        <f t="shared" si="35"/>
        <v>409772</v>
      </c>
      <c r="G142" s="16">
        <f t="shared" si="36"/>
        <v>409.77199999999999</v>
      </c>
      <c r="H142" s="21">
        <v>11399273</v>
      </c>
      <c r="I142" s="21">
        <v>11339583</v>
      </c>
      <c r="J142" s="21">
        <f t="shared" si="41"/>
        <v>22738856</v>
      </c>
      <c r="K142" s="16">
        <f t="shared" si="37"/>
        <v>22.738855999999998</v>
      </c>
      <c r="L142" s="26">
        <f t="shared" si="42"/>
        <v>167284502.0797216</v>
      </c>
      <c r="M142" s="16">
        <f t="shared" si="38"/>
        <v>167.28450207972159</v>
      </c>
      <c r="N142" s="3">
        <f t="shared" si="39"/>
        <v>85.818259600000005</v>
      </c>
      <c r="O142" s="3">
        <f t="shared" si="43"/>
        <v>123.27414168636078</v>
      </c>
      <c r="P142" s="3">
        <f t="shared" si="44"/>
        <v>138.60903980031117</v>
      </c>
      <c r="Q142" s="3">
        <f t="shared" si="40"/>
        <v>36.152307876000002</v>
      </c>
      <c r="R142" s="3">
        <f t="shared" si="45"/>
        <v>383.85374896267194</v>
      </c>
      <c r="S142" s="20"/>
    </row>
    <row r="143" spans="2:19" x14ac:dyDescent="0.15">
      <c r="B143" s="55"/>
      <c r="C143" s="6">
        <v>370285</v>
      </c>
      <c r="D143" s="21">
        <v>105191</v>
      </c>
      <c r="E143" s="21">
        <v>104164</v>
      </c>
      <c r="F143" s="21">
        <f t="shared" si="35"/>
        <v>209355</v>
      </c>
      <c r="G143" s="16">
        <f t="shared" si="36"/>
        <v>209.35499999999999</v>
      </c>
      <c r="H143" s="21">
        <v>3535170</v>
      </c>
      <c r="I143" s="21">
        <v>3501685</v>
      </c>
      <c r="J143" s="21">
        <f t="shared" si="41"/>
        <v>7036855</v>
      </c>
      <c r="K143" s="16">
        <f t="shared" si="37"/>
        <v>7.0368550000000001</v>
      </c>
      <c r="L143" s="26">
        <f t="shared" si="42"/>
        <v>48184010.353333801</v>
      </c>
      <c r="M143" s="16">
        <f t="shared" si="38"/>
        <v>48.184010353333804</v>
      </c>
      <c r="N143" s="3">
        <f t="shared" si="39"/>
        <v>50.885576499999999</v>
      </c>
      <c r="O143" s="3">
        <f t="shared" si="43"/>
        <v>36.831937810430716</v>
      </c>
      <c r="P143" s="3">
        <f t="shared" si="44"/>
        <v>52.689945068895</v>
      </c>
      <c r="Q143" s="3">
        <f t="shared" si="40"/>
        <v>22.672140017499999</v>
      </c>
      <c r="R143" s="3">
        <f t="shared" si="45"/>
        <v>163.0795993968257</v>
      </c>
      <c r="S143" s="20"/>
    </row>
    <row r="144" spans="2:19" x14ac:dyDescent="0.15">
      <c r="B144" s="55"/>
      <c r="C144" s="6">
        <v>370302</v>
      </c>
      <c r="D144" s="21">
        <v>69824</v>
      </c>
      <c r="E144" s="21">
        <v>70573</v>
      </c>
      <c r="F144" s="21">
        <f t="shared" si="35"/>
        <v>140397</v>
      </c>
      <c r="G144" s="16">
        <f t="shared" si="36"/>
        <v>140.39699999999999</v>
      </c>
      <c r="H144" s="21">
        <v>5712424</v>
      </c>
      <c r="I144" s="21">
        <v>5720518</v>
      </c>
      <c r="J144" s="21">
        <f t="shared" si="41"/>
        <v>11432942</v>
      </c>
      <c r="K144" s="16">
        <f t="shared" si="37"/>
        <v>11.432942000000001</v>
      </c>
      <c r="L144" s="26">
        <f t="shared" si="42"/>
        <v>80695511.044214219</v>
      </c>
      <c r="M144" s="16">
        <f t="shared" si="38"/>
        <v>80.695511044214214</v>
      </c>
      <c r="N144" s="3">
        <f t="shared" si="39"/>
        <v>38.866197100000001</v>
      </c>
      <c r="O144" s="3">
        <f t="shared" si="43"/>
        <v>60.175167896874747</v>
      </c>
      <c r="P144" s="3">
        <f t="shared" si="44"/>
        <v>76.143741667296126</v>
      </c>
      <c r="Q144" s="3">
        <f t="shared" si="40"/>
        <v>26.446180707</v>
      </c>
      <c r="R144" s="3">
        <f t="shared" si="45"/>
        <v>201.63128737117086</v>
      </c>
      <c r="S144" s="20"/>
    </row>
    <row r="145" spans="2:19" x14ac:dyDescent="0.15">
      <c r="B145" s="55"/>
      <c r="C145" s="6">
        <v>370303</v>
      </c>
      <c r="D145" s="21">
        <v>30176</v>
      </c>
      <c r="E145" s="21">
        <v>31558</v>
      </c>
      <c r="F145" s="21">
        <f t="shared" si="35"/>
        <v>61734</v>
      </c>
      <c r="G145" s="16">
        <f t="shared" si="36"/>
        <v>61.734000000000002</v>
      </c>
      <c r="H145" s="21">
        <v>812770</v>
      </c>
      <c r="I145" s="21">
        <v>840306</v>
      </c>
      <c r="J145" s="21">
        <f t="shared" si="41"/>
        <v>1653076</v>
      </c>
      <c r="K145" s="16">
        <f t="shared" si="37"/>
        <v>1.653076</v>
      </c>
      <c r="L145" s="26">
        <f t="shared" si="42"/>
        <v>10279310.622829854</v>
      </c>
      <c r="M145" s="16">
        <f t="shared" si="38"/>
        <v>10.279310622829854</v>
      </c>
      <c r="N145" s="3">
        <f t="shared" si="39"/>
        <v>25.155236200000001</v>
      </c>
      <c r="O145" s="3">
        <f t="shared" si="43"/>
        <v>9.8566148043862647</v>
      </c>
      <c r="P145" s="3">
        <f t="shared" si="44"/>
        <v>25.345494683309457</v>
      </c>
      <c r="Q145" s="3">
        <f t="shared" si="40"/>
        <v>18.050165746000001</v>
      </c>
      <c r="R145" s="3">
        <f t="shared" si="45"/>
        <v>78.407511433695731</v>
      </c>
      <c r="S145" s="20"/>
    </row>
    <row r="146" spans="2:19" x14ac:dyDescent="0.15">
      <c r="B146" s="55"/>
      <c r="C146" s="6">
        <v>370304</v>
      </c>
      <c r="D146" s="21">
        <v>63677</v>
      </c>
      <c r="E146" s="21">
        <v>63892</v>
      </c>
      <c r="F146" s="21">
        <f t="shared" si="35"/>
        <v>127569</v>
      </c>
      <c r="G146" s="16">
        <f t="shared" si="36"/>
        <v>127.569</v>
      </c>
      <c r="H146" s="21">
        <v>6056604</v>
      </c>
      <c r="I146" s="21">
        <v>6035279</v>
      </c>
      <c r="J146" s="21">
        <f t="shared" si="41"/>
        <v>12091883</v>
      </c>
      <c r="K146" s="16">
        <f t="shared" si="37"/>
        <v>12.091882999999999</v>
      </c>
      <c r="L146" s="26">
        <f t="shared" si="42"/>
        <v>85640688.026321128</v>
      </c>
      <c r="M146" s="16">
        <f t="shared" si="38"/>
        <v>85.640688026321129</v>
      </c>
      <c r="N146" s="3">
        <f t="shared" si="39"/>
        <v>36.630276699999996</v>
      </c>
      <c r="O146" s="3">
        <f t="shared" si="43"/>
        <v>63.742471491899195</v>
      </c>
      <c r="P146" s="3">
        <f t="shared" si="44"/>
        <v>79.71119234218807</v>
      </c>
      <c r="Q146" s="3">
        <f t="shared" si="40"/>
        <v>27.0118815555</v>
      </c>
      <c r="R146" s="3">
        <f t="shared" si="45"/>
        <v>207.09582208958727</v>
      </c>
      <c r="S146" s="20"/>
    </row>
    <row r="147" spans="2:19" x14ac:dyDescent="0.15">
      <c r="B147" s="55"/>
      <c r="C147" s="6">
        <v>370305</v>
      </c>
      <c r="D147" s="21">
        <v>35866</v>
      </c>
      <c r="E147" s="21">
        <v>37326</v>
      </c>
      <c r="F147" s="21">
        <f t="shared" si="35"/>
        <v>73192</v>
      </c>
      <c r="G147" s="16">
        <f t="shared" si="36"/>
        <v>73.191999999999993</v>
      </c>
      <c r="H147" s="21">
        <v>1061162</v>
      </c>
      <c r="I147" s="21">
        <v>1074488</v>
      </c>
      <c r="J147" s="21">
        <f t="shared" si="41"/>
        <v>2135650</v>
      </c>
      <c r="K147" s="16">
        <f t="shared" si="37"/>
        <v>2.13565</v>
      </c>
      <c r="L147" s="26">
        <f t="shared" si="42"/>
        <v>13517660.915438049</v>
      </c>
      <c r="M147" s="16">
        <f t="shared" si="38"/>
        <v>13.517660915438048</v>
      </c>
      <c r="N147" s="3">
        <f t="shared" si="39"/>
        <v>27.1523656</v>
      </c>
      <c r="O147" s="3">
        <f t="shared" si="43"/>
        <v>12.151121114761668</v>
      </c>
      <c r="P147" s="3">
        <f t="shared" si="44"/>
        <v>27.681640584397009</v>
      </c>
      <c r="Q147" s="3">
        <f t="shared" si="40"/>
        <v>18.464455525000002</v>
      </c>
      <c r="R147" s="3">
        <f t="shared" si="45"/>
        <v>85.449582824158682</v>
      </c>
      <c r="S147" s="20"/>
    </row>
    <row r="148" spans="2:19" x14ac:dyDescent="0.15">
      <c r="B148" s="55"/>
      <c r="C148" s="6">
        <v>370306</v>
      </c>
      <c r="D148" s="21">
        <v>32653</v>
      </c>
      <c r="E148" s="21">
        <v>32695</v>
      </c>
      <c r="F148" s="21">
        <f t="shared" si="35"/>
        <v>65348</v>
      </c>
      <c r="G148" s="16">
        <f t="shared" si="36"/>
        <v>65.347999999999999</v>
      </c>
      <c r="H148" s="21">
        <v>1630059</v>
      </c>
      <c r="I148" s="21">
        <v>1625127</v>
      </c>
      <c r="J148" s="21">
        <f t="shared" si="41"/>
        <v>3255186</v>
      </c>
      <c r="K148" s="16">
        <f t="shared" si="37"/>
        <v>3.2551860000000001</v>
      </c>
      <c r="L148" s="26">
        <f t="shared" si="42"/>
        <v>21199645.597469442</v>
      </c>
      <c r="M148" s="16">
        <f t="shared" si="38"/>
        <v>21.199645597469441</v>
      </c>
      <c r="N148" s="3">
        <f t="shared" si="39"/>
        <v>25.785156399999998</v>
      </c>
      <c r="O148" s="3">
        <f t="shared" si="43"/>
        <v>17.601677897663659</v>
      </c>
      <c r="P148" s="3">
        <f t="shared" si="44"/>
        <v>33.223424334014453</v>
      </c>
      <c r="Q148" s="3">
        <f t="shared" si="40"/>
        <v>19.425577181000001</v>
      </c>
      <c r="R148" s="3">
        <f t="shared" si="45"/>
        <v>96.035835812678101</v>
      </c>
      <c r="S148" s="20"/>
    </row>
    <row r="149" spans="2:19" x14ac:dyDescent="0.15">
      <c r="B149" s="55"/>
      <c r="C149" s="6">
        <v>370321</v>
      </c>
      <c r="D149" s="21">
        <v>34332</v>
      </c>
      <c r="E149" s="21">
        <v>34542</v>
      </c>
      <c r="F149" s="21">
        <f t="shared" si="35"/>
        <v>68874</v>
      </c>
      <c r="G149" s="16">
        <f t="shared" si="36"/>
        <v>68.873999999999995</v>
      </c>
      <c r="H149" s="21">
        <v>1534182</v>
      </c>
      <c r="I149" s="21">
        <v>1513450</v>
      </c>
      <c r="J149" s="21">
        <f t="shared" si="41"/>
        <v>3047632</v>
      </c>
      <c r="K149" s="16">
        <f t="shared" si="37"/>
        <v>3.0476320000000001</v>
      </c>
      <c r="L149" s="26">
        <f t="shared" si="42"/>
        <v>19760731.677983467</v>
      </c>
      <c r="M149" s="16">
        <f t="shared" si="38"/>
        <v>19.760731677983468</v>
      </c>
      <c r="N149" s="3">
        <f t="shared" si="39"/>
        <v>26.399738200000002</v>
      </c>
      <c r="O149" s="3">
        <f t="shared" si="43"/>
        <v>16.579924643807953</v>
      </c>
      <c r="P149" s="3">
        <f t="shared" si="44"/>
        <v>32.185391832497274</v>
      </c>
      <c r="Q149" s="3">
        <f t="shared" si="40"/>
        <v>19.247392072</v>
      </c>
      <c r="R149" s="3">
        <f t="shared" si="45"/>
        <v>94.412446748305229</v>
      </c>
      <c r="S149" s="20"/>
    </row>
    <row r="150" spans="2:19" x14ac:dyDescent="0.15">
      <c r="B150" s="55"/>
      <c r="C150" s="6">
        <v>370322</v>
      </c>
      <c r="D150" s="21">
        <v>54689</v>
      </c>
      <c r="E150" s="21">
        <v>55569</v>
      </c>
      <c r="F150" s="21">
        <f t="shared" si="35"/>
        <v>110258</v>
      </c>
      <c r="G150" s="16">
        <f t="shared" si="36"/>
        <v>110.258</v>
      </c>
      <c r="H150" s="21">
        <v>2540730</v>
      </c>
      <c r="I150" s="21">
        <v>2532052</v>
      </c>
      <c r="J150" s="21">
        <f t="shared" si="41"/>
        <v>5072782</v>
      </c>
      <c r="K150" s="16">
        <f t="shared" si="37"/>
        <v>5.0727820000000001</v>
      </c>
      <c r="L150" s="26">
        <f t="shared" si="42"/>
        <v>34014252.224633425</v>
      </c>
      <c r="M150" s="16">
        <f t="shared" si="38"/>
        <v>34.014252224633424</v>
      </c>
      <c r="N150" s="3">
        <f t="shared" si="39"/>
        <v>33.612969399999997</v>
      </c>
      <c r="O150" s="3">
        <f t="shared" si="43"/>
        <v>26.717595013377139</v>
      </c>
      <c r="P150" s="3">
        <f t="shared" si="44"/>
        <v>42.46788155485055</v>
      </c>
      <c r="Q150" s="3">
        <f t="shared" si="40"/>
        <v>20.985983347000001</v>
      </c>
      <c r="R150" s="3">
        <f t="shared" si="45"/>
        <v>123.78442931522768</v>
      </c>
      <c r="S150" s="20"/>
    </row>
    <row r="151" spans="2:19" x14ac:dyDescent="0.15">
      <c r="B151" s="55"/>
      <c r="C151" s="6">
        <v>370323</v>
      </c>
      <c r="D151" s="21">
        <v>135981</v>
      </c>
      <c r="E151" s="21">
        <v>136014</v>
      </c>
      <c r="F151" s="21">
        <f t="shared" si="35"/>
        <v>271995</v>
      </c>
      <c r="G151" s="16">
        <f t="shared" si="36"/>
        <v>271.995</v>
      </c>
      <c r="H151" s="21">
        <v>11755281</v>
      </c>
      <c r="I151" s="21">
        <v>11704136</v>
      </c>
      <c r="J151" s="21">
        <f t="shared" si="41"/>
        <v>23459417</v>
      </c>
      <c r="K151" s="16">
        <f t="shared" si="37"/>
        <v>23.459416999999998</v>
      </c>
      <c r="L151" s="26">
        <f t="shared" si="42"/>
        <v>172903344.9707419</v>
      </c>
      <c r="M151" s="16">
        <f t="shared" si="38"/>
        <v>172.9033449707419</v>
      </c>
      <c r="N151" s="3">
        <f t="shared" si="39"/>
        <v>61.803728500000005</v>
      </c>
      <c r="O151" s="3">
        <f t="shared" si="43"/>
        <v>127.41532389051852</v>
      </c>
      <c r="P151" s="3">
        <f t="shared" si="44"/>
        <v>142.66247306189319</v>
      </c>
      <c r="Q151" s="3">
        <f t="shared" si="40"/>
        <v>36.770909494500003</v>
      </c>
      <c r="R151" s="3">
        <f t="shared" si="45"/>
        <v>368.65243494691174</v>
      </c>
      <c r="S151" s="20"/>
    </row>
    <row r="152" spans="2:19" x14ac:dyDescent="0.15">
      <c r="B152" s="55"/>
      <c r="C152" s="6">
        <v>370402</v>
      </c>
      <c r="D152" s="21">
        <v>42716</v>
      </c>
      <c r="E152" s="21">
        <v>42104</v>
      </c>
      <c r="F152" s="21">
        <f t="shared" si="35"/>
        <v>84820</v>
      </c>
      <c r="G152" s="16">
        <f t="shared" si="36"/>
        <v>84.82</v>
      </c>
      <c r="H152" s="21">
        <v>2498074</v>
      </c>
      <c r="I152" s="21">
        <v>2444875</v>
      </c>
      <c r="J152" s="21">
        <f t="shared" si="41"/>
        <v>4942949</v>
      </c>
      <c r="K152" s="16">
        <f t="shared" si="37"/>
        <v>4.9429489999999996</v>
      </c>
      <c r="L152" s="26">
        <f t="shared" si="42"/>
        <v>33088032.045082174</v>
      </c>
      <c r="M152" s="16">
        <f t="shared" si="38"/>
        <v>33.088032045082173</v>
      </c>
      <c r="N152" s="3">
        <f t="shared" si="39"/>
        <v>29.179126</v>
      </c>
      <c r="O152" s="3">
        <f t="shared" si="43"/>
        <v>26.057719444461522</v>
      </c>
      <c r="P152" s="3">
        <f t="shared" si="44"/>
        <v>41.799706317322276</v>
      </c>
      <c r="Q152" s="3">
        <f t="shared" si="40"/>
        <v>20.874521716499999</v>
      </c>
      <c r="R152" s="3">
        <f t="shared" si="45"/>
        <v>117.9110734782838</v>
      </c>
      <c r="S152" s="20"/>
    </row>
    <row r="153" spans="2:19" x14ac:dyDescent="0.15">
      <c r="B153" s="55"/>
      <c r="C153" s="6">
        <v>370403</v>
      </c>
      <c r="D153" s="21">
        <v>54883</v>
      </c>
      <c r="E153" s="21">
        <v>54740</v>
      </c>
      <c r="F153" s="21">
        <f t="shared" si="35"/>
        <v>109623</v>
      </c>
      <c r="G153" s="16">
        <f t="shared" si="36"/>
        <v>109.623</v>
      </c>
      <c r="H153" s="21">
        <v>2418337</v>
      </c>
      <c r="I153" s="21">
        <v>2386223</v>
      </c>
      <c r="J153" s="21">
        <f t="shared" si="41"/>
        <v>4804560</v>
      </c>
      <c r="K153" s="16">
        <f t="shared" si="37"/>
        <v>4.8045600000000004</v>
      </c>
      <c r="L153" s="26">
        <f t="shared" si="42"/>
        <v>32102405.722666837</v>
      </c>
      <c r="M153" s="16">
        <f t="shared" si="38"/>
        <v>32.102405722666838</v>
      </c>
      <c r="N153" s="3">
        <f t="shared" si="39"/>
        <v>33.502288899999996</v>
      </c>
      <c r="O153" s="3">
        <f t="shared" si="43"/>
        <v>25.355690203278296</v>
      </c>
      <c r="P153" s="3">
        <f t="shared" si="44"/>
        <v>41.088675488331859</v>
      </c>
      <c r="Q153" s="3">
        <f t="shared" si="40"/>
        <v>20.75571476</v>
      </c>
      <c r="R153" s="3">
        <f t="shared" si="45"/>
        <v>120.70236935161016</v>
      </c>
      <c r="S153" s="20"/>
    </row>
    <row r="154" spans="2:19" x14ac:dyDescent="0.15">
      <c r="B154" s="55"/>
      <c r="C154" s="6">
        <v>370404</v>
      </c>
      <c r="D154" s="21">
        <v>45209</v>
      </c>
      <c r="E154" s="21">
        <v>45345</v>
      </c>
      <c r="F154" s="21">
        <f t="shared" si="35"/>
        <v>90554</v>
      </c>
      <c r="G154" s="16">
        <f t="shared" si="36"/>
        <v>90.554000000000002</v>
      </c>
      <c r="H154" s="21">
        <v>1973163</v>
      </c>
      <c r="I154" s="21">
        <v>1959735</v>
      </c>
      <c r="J154" s="21">
        <f t="shared" si="41"/>
        <v>3932898</v>
      </c>
      <c r="K154" s="16">
        <f t="shared" si="37"/>
        <v>3.9328979999999998</v>
      </c>
      <c r="L154" s="26">
        <f t="shared" si="42"/>
        <v>25936332.321924269</v>
      </c>
      <c r="M154" s="16">
        <f t="shared" si="38"/>
        <v>25.936332321924269</v>
      </c>
      <c r="N154" s="3">
        <f t="shared" si="39"/>
        <v>30.178562200000002</v>
      </c>
      <c r="O154" s="3">
        <f t="shared" si="43"/>
        <v>20.967767552295498</v>
      </c>
      <c r="P154" s="3">
        <f t="shared" si="44"/>
        <v>36.640470137036168</v>
      </c>
      <c r="Q154" s="3">
        <f t="shared" si="40"/>
        <v>20.007392932999998</v>
      </c>
      <c r="R154" s="3">
        <f t="shared" si="45"/>
        <v>107.79419282233167</v>
      </c>
      <c r="S154" s="20"/>
    </row>
    <row r="155" spans="2:19" x14ac:dyDescent="0.15">
      <c r="B155" s="55"/>
      <c r="C155" s="6">
        <v>370405</v>
      </c>
      <c r="D155" s="21">
        <v>36408</v>
      </c>
      <c r="E155" s="21">
        <v>36971</v>
      </c>
      <c r="F155" s="21">
        <f t="shared" si="35"/>
        <v>73379</v>
      </c>
      <c r="G155" s="16">
        <f t="shared" si="36"/>
        <v>73.379000000000005</v>
      </c>
      <c r="H155" s="21">
        <v>1846257</v>
      </c>
      <c r="I155" s="21">
        <v>1838437</v>
      </c>
      <c r="J155" s="21">
        <f t="shared" si="41"/>
        <v>3684694</v>
      </c>
      <c r="K155" s="16">
        <f t="shared" si="37"/>
        <v>3.6846939999999999</v>
      </c>
      <c r="L155" s="26">
        <f t="shared" si="42"/>
        <v>24195179.940272633</v>
      </c>
      <c r="M155" s="16">
        <f t="shared" si="38"/>
        <v>24.195179940272634</v>
      </c>
      <c r="N155" s="3">
        <f t="shared" si="39"/>
        <v>27.1849597</v>
      </c>
      <c r="O155" s="3">
        <f t="shared" si="43"/>
        <v>19.729961715719384</v>
      </c>
      <c r="P155" s="3">
        <f t="shared" si="44"/>
        <v>35.384402808912675</v>
      </c>
      <c r="Q155" s="3">
        <f t="shared" si="40"/>
        <v>19.794309799000001</v>
      </c>
      <c r="R155" s="3">
        <f t="shared" si="45"/>
        <v>102.09363402363206</v>
      </c>
      <c r="S155" s="20"/>
    </row>
    <row r="156" spans="2:19" x14ac:dyDescent="0.15">
      <c r="B156" s="55"/>
      <c r="C156" s="6">
        <v>370406</v>
      </c>
      <c r="D156" s="21">
        <v>57930</v>
      </c>
      <c r="E156" s="21">
        <v>58091</v>
      </c>
      <c r="F156" s="21">
        <f t="shared" si="35"/>
        <v>116021</v>
      </c>
      <c r="G156" s="16">
        <f t="shared" si="36"/>
        <v>116.021</v>
      </c>
      <c r="H156" s="21">
        <v>3923326</v>
      </c>
      <c r="I156" s="21">
        <v>3915321</v>
      </c>
      <c r="J156" s="21">
        <f t="shared" si="41"/>
        <v>7838647</v>
      </c>
      <c r="K156" s="16">
        <f t="shared" si="37"/>
        <v>7.8386469999999999</v>
      </c>
      <c r="L156" s="26">
        <f t="shared" si="42"/>
        <v>54041522.372085109</v>
      </c>
      <c r="M156" s="16">
        <f t="shared" si="38"/>
        <v>54.041522372085112</v>
      </c>
      <c r="N156" s="3">
        <f t="shared" si="39"/>
        <v>34.617460300000005</v>
      </c>
      <c r="O156" s="3">
        <f t="shared" si="43"/>
        <v>41.023575156267256</v>
      </c>
      <c r="P156" s="3">
        <f t="shared" si="44"/>
        <v>56.915554239222196</v>
      </c>
      <c r="Q156" s="3">
        <f t="shared" si="40"/>
        <v>23.3604784495</v>
      </c>
      <c r="R156" s="3">
        <f t="shared" si="45"/>
        <v>155.91706814498946</v>
      </c>
      <c r="S156" s="20"/>
    </row>
    <row r="157" spans="2:19" x14ac:dyDescent="0.15">
      <c r="B157" s="55"/>
      <c r="C157" s="6">
        <v>370481</v>
      </c>
      <c r="D157" s="21">
        <v>104320</v>
      </c>
      <c r="E157" s="21">
        <v>103444</v>
      </c>
      <c r="F157" s="21">
        <f t="shared" si="35"/>
        <v>207764</v>
      </c>
      <c r="G157" s="16">
        <f t="shared" si="36"/>
        <v>207.76400000000001</v>
      </c>
      <c r="H157" s="21">
        <v>5419473</v>
      </c>
      <c r="I157" s="21">
        <v>5325899</v>
      </c>
      <c r="J157" s="21">
        <f t="shared" si="41"/>
        <v>10745372</v>
      </c>
      <c r="K157" s="16">
        <f t="shared" si="37"/>
        <v>10.745372</v>
      </c>
      <c r="L157" s="26">
        <f t="shared" si="42"/>
        <v>75553090.15017812</v>
      </c>
      <c r="M157" s="16">
        <f t="shared" si="38"/>
        <v>75.553090150178122</v>
      </c>
      <c r="N157" s="3">
        <f t="shared" si="39"/>
        <v>50.608265200000005</v>
      </c>
      <c r="O157" s="3">
        <f t="shared" si="43"/>
        <v>56.470247130897505</v>
      </c>
      <c r="P157" s="3">
        <f t="shared" si="44"/>
        <v>72.433999234338501</v>
      </c>
      <c r="Q157" s="3">
        <f t="shared" si="40"/>
        <v>25.855901862</v>
      </c>
      <c r="R157" s="3">
        <f t="shared" si="45"/>
        <v>205.36841342723602</v>
      </c>
      <c r="S157" s="20"/>
    </row>
    <row r="158" spans="2:19" x14ac:dyDescent="0.15">
      <c r="B158" s="55"/>
      <c r="C158" s="6">
        <v>370502</v>
      </c>
      <c r="D158" s="21">
        <v>62055</v>
      </c>
      <c r="E158" s="21">
        <v>62311</v>
      </c>
      <c r="F158" s="21">
        <f t="shared" si="35"/>
        <v>124366</v>
      </c>
      <c r="G158" s="16">
        <f t="shared" si="36"/>
        <v>124.366</v>
      </c>
      <c r="H158" s="21">
        <v>11363032</v>
      </c>
      <c r="I158" s="21">
        <v>10998672</v>
      </c>
      <c r="J158" s="21">
        <f t="shared" si="41"/>
        <v>22361704</v>
      </c>
      <c r="K158" s="16">
        <f t="shared" si="37"/>
        <v>22.361704</v>
      </c>
      <c r="L158" s="26">
        <f t="shared" si="42"/>
        <v>164347452.99637419</v>
      </c>
      <c r="M158" s="16">
        <f t="shared" si="38"/>
        <v>164.34745299637419</v>
      </c>
      <c r="N158" s="3">
        <f t="shared" si="39"/>
        <v>36.071993800000001</v>
      </c>
      <c r="O158" s="3">
        <f t="shared" si="43"/>
        <v>121.11174847421432</v>
      </c>
      <c r="P158" s="3">
        <f t="shared" si="44"/>
        <v>136.49025259158435</v>
      </c>
      <c r="Q158" s="3">
        <f t="shared" si="40"/>
        <v>35.828522884000002</v>
      </c>
      <c r="R158" s="3">
        <f t="shared" si="45"/>
        <v>329.5025177497987</v>
      </c>
      <c r="S158" s="20"/>
    </row>
    <row r="159" spans="2:19" x14ac:dyDescent="0.15">
      <c r="B159" s="55"/>
      <c r="C159" s="6">
        <v>370503</v>
      </c>
      <c r="D159" s="21">
        <v>101279</v>
      </c>
      <c r="E159" s="21">
        <v>100717</v>
      </c>
      <c r="F159" s="21">
        <f t="shared" si="35"/>
        <v>201996</v>
      </c>
      <c r="G159" s="16">
        <f t="shared" si="36"/>
        <v>201.99600000000001</v>
      </c>
      <c r="H159" s="21">
        <v>5795486</v>
      </c>
      <c r="I159" s="21">
        <v>5698553</v>
      </c>
      <c r="J159" s="21">
        <f t="shared" si="41"/>
        <v>11494039</v>
      </c>
      <c r="K159" s="16">
        <f t="shared" si="37"/>
        <v>11.494039000000001</v>
      </c>
      <c r="L159" s="26">
        <f t="shared" si="42"/>
        <v>81153348.185906574</v>
      </c>
      <c r="M159" s="16">
        <f t="shared" si="38"/>
        <v>81.15334818590658</v>
      </c>
      <c r="N159" s="3">
        <f t="shared" si="39"/>
        <v>49.602902799999995</v>
      </c>
      <c r="O159" s="3">
        <f t="shared" si="43"/>
        <v>60.505253091484875</v>
      </c>
      <c r="P159" s="3">
        <f t="shared" si="44"/>
        <v>76.474025381312998</v>
      </c>
      <c r="Q159" s="3">
        <f t="shared" si="40"/>
        <v>26.4986324815</v>
      </c>
      <c r="R159" s="3">
        <f t="shared" si="45"/>
        <v>213.08081375429788</v>
      </c>
      <c r="S159" s="20"/>
    </row>
    <row r="160" spans="2:19" x14ac:dyDescent="0.15">
      <c r="B160" s="55"/>
      <c r="C160" s="6">
        <v>370505</v>
      </c>
      <c r="D160" s="21">
        <v>74859</v>
      </c>
      <c r="E160" s="21">
        <v>75699</v>
      </c>
      <c r="F160" s="21">
        <f t="shared" si="35"/>
        <v>150558</v>
      </c>
      <c r="G160" s="16">
        <f t="shared" si="36"/>
        <v>150.55799999999999</v>
      </c>
      <c r="H160" s="21">
        <v>4469803</v>
      </c>
      <c r="I160" s="21">
        <v>4427074</v>
      </c>
      <c r="J160" s="21">
        <f t="shared" si="41"/>
        <v>8896877</v>
      </c>
      <c r="K160" s="16">
        <f t="shared" si="37"/>
        <v>8.8968769999999999</v>
      </c>
      <c r="L160" s="26">
        <f t="shared" si="42"/>
        <v>61826512.050472192</v>
      </c>
      <c r="M160" s="16">
        <f t="shared" si="38"/>
        <v>61.826512050472189</v>
      </c>
      <c r="N160" s="3">
        <f t="shared" si="39"/>
        <v>40.637259400000005</v>
      </c>
      <c r="O160" s="3">
        <f t="shared" si="43"/>
        <v>46.604074695763011</v>
      </c>
      <c r="P160" s="3">
        <f t="shared" si="44"/>
        <v>62.531645793210636</v>
      </c>
      <c r="Q160" s="3">
        <f t="shared" si="40"/>
        <v>24.268968904499999</v>
      </c>
      <c r="R160" s="3">
        <f t="shared" si="45"/>
        <v>174.04194879347364</v>
      </c>
      <c r="S160" s="20"/>
    </row>
    <row r="161" spans="2:19" x14ac:dyDescent="0.15">
      <c r="B161" s="55"/>
      <c r="C161" s="6">
        <v>370522</v>
      </c>
      <c r="D161" s="21">
        <v>73939</v>
      </c>
      <c r="E161" s="21">
        <v>75703</v>
      </c>
      <c r="F161" s="21">
        <f t="shared" si="35"/>
        <v>149642</v>
      </c>
      <c r="G161" s="16">
        <f t="shared" si="36"/>
        <v>149.642</v>
      </c>
      <c r="H161" s="21">
        <v>4316600</v>
      </c>
      <c r="I161" s="21">
        <v>4318977</v>
      </c>
      <c r="J161" s="21">
        <f t="shared" si="41"/>
        <v>8635577</v>
      </c>
      <c r="K161" s="16">
        <f t="shared" si="37"/>
        <v>8.6355769999999996</v>
      </c>
      <c r="L161" s="26">
        <f t="shared" si="42"/>
        <v>59898878.141995959</v>
      </c>
      <c r="M161" s="16">
        <f t="shared" si="38"/>
        <v>59.898878141995958</v>
      </c>
      <c r="N161" s="3">
        <f t="shared" si="39"/>
        <v>40.477600600000002</v>
      </c>
      <c r="O161" s="3">
        <f t="shared" si="43"/>
        <v>45.221276323746217</v>
      </c>
      <c r="P161" s="3">
        <f t="shared" si="44"/>
        <v>61.141050691635883</v>
      </c>
      <c r="Q161" s="3">
        <f t="shared" si="40"/>
        <v>24.044642854500001</v>
      </c>
      <c r="R161" s="3">
        <f t="shared" si="45"/>
        <v>170.88457046988211</v>
      </c>
      <c r="S161" s="20"/>
    </row>
    <row r="162" spans="2:19" x14ac:dyDescent="0.15">
      <c r="B162" s="55"/>
      <c r="C162" s="6">
        <v>370523</v>
      </c>
      <c r="D162" s="21">
        <v>64626</v>
      </c>
      <c r="E162" s="21">
        <v>66218</v>
      </c>
      <c r="F162" s="21">
        <f t="shared" si="35"/>
        <v>130844</v>
      </c>
      <c r="G162" s="16">
        <f t="shared" si="36"/>
        <v>130.84399999999999</v>
      </c>
      <c r="H162" s="21">
        <v>2507588</v>
      </c>
      <c r="I162" s="21">
        <v>2520113</v>
      </c>
      <c r="J162" s="21">
        <f t="shared" si="41"/>
        <v>5027701</v>
      </c>
      <c r="K162" s="16">
        <f t="shared" si="37"/>
        <v>5.0277010000000004</v>
      </c>
      <c r="L162" s="26">
        <f t="shared" si="42"/>
        <v>33692481.845227554</v>
      </c>
      <c r="M162" s="16">
        <f t="shared" si="38"/>
        <v>33.692481845227555</v>
      </c>
      <c r="N162" s="3">
        <f t="shared" si="39"/>
        <v>37.201109200000005</v>
      </c>
      <c r="O162" s="3">
        <f t="shared" si="43"/>
        <v>26.488335675428932</v>
      </c>
      <c r="P162" s="3">
        <f t="shared" si="44"/>
        <v>42.235756403147157</v>
      </c>
      <c r="Q162" s="3">
        <f t="shared" si="40"/>
        <v>20.947281308499999</v>
      </c>
      <c r="R162" s="3">
        <f t="shared" si="45"/>
        <v>126.87248258707608</v>
      </c>
      <c r="S162" s="20"/>
    </row>
    <row r="163" spans="2:19" x14ac:dyDescent="0.15">
      <c r="B163" s="55"/>
      <c r="C163" s="6">
        <v>370602</v>
      </c>
      <c r="D163" s="21">
        <v>34521</v>
      </c>
      <c r="E163" s="21">
        <v>33991</v>
      </c>
      <c r="F163" s="21">
        <f t="shared" si="35"/>
        <v>68512</v>
      </c>
      <c r="G163" s="16">
        <f t="shared" si="36"/>
        <v>68.512</v>
      </c>
      <c r="H163" s="21">
        <v>1321744</v>
      </c>
      <c r="I163" s="21">
        <v>1289647</v>
      </c>
      <c r="J163" s="21">
        <f t="shared" si="41"/>
        <v>2611391</v>
      </c>
      <c r="K163" s="16">
        <f t="shared" si="37"/>
        <v>2.6113909999999998</v>
      </c>
      <c r="L163" s="26">
        <f t="shared" si="42"/>
        <v>16756961.535672929</v>
      </c>
      <c r="M163" s="16">
        <f t="shared" si="38"/>
        <v>16.756961535672929</v>
      </c>
      <c r="N163" s="3">
        <f t="shared" si="39"/>
        <v>26.3366416</v>
      </c>
      <c r="O163" s="3">
        <f t="shared" si="43"/>
        <v>14.448189247191078</v>
      </c>
      <c r="P163" s="3">
        <f t="shared" si="44"/>
        <v>30.018472051834451</v>
      </c>
      <c r="Q163" s="3">
        <f t="shared" si="40"/>
        <v>18.872879173499999</v>
      </c>
      <c r="R163" s="3">
        <f t="shared" si="45"/>
        <v>89.676182072525521</v>
      </c>
      <c r="S163" s="20"/>
    </row>
    <row r="164" spans="2:19" x14ac:dyDescent="0.15">
      <c r="B164" s="55"/>
      <c r="C164" s="6">
        <v>370611</v>
      </c>
      <c r="D164" s="21">
        <v>83679</v>
      </c>
      <c r="E164" s="21">
        <v>83450</v>
      </c>
      <c r="F164" s="21">
        <f t="shared" si="35"/>
        <v>167129</v>
      </c>
      <c r="G164" s="16">
        <f t="shared" si="36"/>
        <v>167.12899999999999</v>
      </c>
      <c r="H164" s="21">
        <v>4777236</v>
      </c>
      <c r="I164" s="21">
        <v>4723031</v>
      </c>
      <c r="J164" s="21">
        <f t="shared" si="41"/>
        <v>9500267</v>
      </c>
      <c r="K164" s="16">
        <f t="shared" si="37"/>
        <v>9.5002669999999991</v>
      </c>
      <c r="L164" s="26">
        <f t="shared" si="42"/>
        <v>66290353.260702811</v>
      </c>
      <c r="M164" s="16">
        <f t="shared" si="38"/>
        <v>66.290353260702815</v>
      </c>
      <c r="N164" s="3">
        <f t="shared" si="39"/>
        <v>43.525584699999996</v>
      </c>
      <c r="O164" s="3">
        <f t="shared" si="43"/>
        <v>49.808802527549055</v>
      </c>
      <c r="P164" s="3">
        <f t="shared" si="44"/>
        <v>65.751860842271014</v>
      </c>
      <c r="Q164" s="3">
        <f t="shared" si="40"/>
        <v>24.786979219500001</v>
      </c>
      <c r="R164" s="3">
        <f t="shared" si="45"/>
        <v>183.87322728932008</v>
      </c>
      <c r="S164" s="20"/>
    </row>
    <row r="165" spans="2:19" x14ac:dyDescent="0.15">
      <c r="B165" s="55"/>
      <c r="C165" s="6">
        <v>370612</v>
      </c>
      <c r="D165" s="21">
        <v>157523</v>
      </c>
      <c r="E165" s="21">
        <v>157438</v>
      </c>
      <c r="F165" s="21">
        <f t="shared" si="35"/>
        <v>314961</v>
      </c>
      <c r="G165" s="16">
        <f t="shared" si="36"/>
        <v>314.96100000000001</v>
      </c>
      <c r="H165" s="21">
        <v>9945792</v>
      </c>
      <c r="I165" s="21">
        <v>9899154</v>
      </c>
      <c r="J165" s="21">
        <f t="shared" si="41"/>
        <v>19844946</v>
      </c>
      <c r="K165" s="16">
        <f t="shared" si="37"/>
        <v>19.844946</v>
      </c>
      <c r="L165" s="26">
        <f t="shared" si="42"/>
        <v>144821468.61883128</v>
      </c>
      <c r="M165" s="16">
        <f t="shared" si="38"/>
        <v>144.82146861883129</v>
      </c>
      <c r="N165" s="3">
        <f t="shared" si="39"/>
        <v>69.292702300000002</v>
      </c>
      <c r="O165" s="3">
        <f t="shared" si="43"/>
        <v>106.77527863190478</v>
      </c>
      <c r="P165" s="3">
        <f t="shared" si="44"/>
        <v>122.40420746162488</v>
      </c>
      <c r="Q165" s="3">
        <f t="shared" si="40"/>
        <v>33.667886140999997</v>
      </c>
      <c r="R165" s="3">
        <f t="shared" si="45"/>
        <v>332.14007453452967</v>
      </c>
      <c r="S165" s="20"/>
    </row>
    <row r="166" spans="2:19" x14ac:dyDescent="0.15">
      <c r="B166" s="55"/>
      <c r="C166" s="6">
        <v>370613</v>
      </c>
      <c r="D166" s="21">
        <v>46904</v>
      </c>
      <c r="E166" s="21">
        <v>46662</v>
      </c>
      <c r="F166" s="21">
        <f t="shared" si="35"/>
        <v>93566</v>
      </c>
      <c r="G166" s="16">
        <f t="shared" si="36"/>
        <v>93.566000000000003</v>
      </c>
      <c r="H166" s="21">
        <v>2232605</v>
      </c>
      <c r="I166" s="21">
        <v>2204435</v>
      </c>
      <c r="J166" s="21">
        <f t="shared" si="41"/>
        <v>4437040</v>
      </c>
      <c r="K166" s="16">
        <f t="shared" si="37"/>
        <v>4.4370399999999997</v>
      </c>
      <c r="L166" s="26">
        <f t="shared" si="42"/>
        <v>29493419.050650083</v>
      </c>
      <c r="M166" s="16">
        <f t="shared" si="38"/>
        <v>29.493419050650083</v>
      </c>
      <c r="N166" s="3">
        <f t="shared" si="39"/>
        <v>30.703553800000002</v>
      </c>
      <c r="O166" s="3">
        <f t="shared" si="43"/>
        <v>23.498238776435969</v>
      </c>
      <c r="P166" s="3">
        <f t="shared" si="44"/>
        <v>39.206552503138965</v>
      </c>
      <c r="Q166" s="3">
        <f t="shared" si="40"/>
        <v>20.440198840000001</v>
      </c>
      <c r="R166" s="3">
        <f t="shared" si="45"/>
        <v>113.84854391957492</v>
      </c>
      <c r="S166" s="20"/>
    </row>
    <row r="167" spans="2:19" x14ac:dyDescent="0.15">
      <c r="B167" s="55"/>
      <c r="C167" s="6">
        <v>370634</v>
      </c>
      <c r="D167" s="21">
        <v>4053</v>
      </c>
      <c r="E167" s="21">
        <v>4212</v>
      </c>
      <c r="F167" s="21">
        <f t="shared" si="35"/>
        <v>8265</v>
      </c>
      <c r="G167" s="16">
        <f t="shared" si="36"/>
        <v>8.2650000000000006</v>
      </c>
      <c r="H167" s="21">
        <v>195160</v>
      </c>
      <c r="I167" s="21">
        <v>206506</v>
      </c>
      <c r="J167" s="21">
        <f t="shared" si="41"/>
        <v>401666</v>
      </c>
      <c r="K167" s="16">
        <f t="shared" si="37"/>
        <v>0.40166600000000002</v>
      </c>
      <c r="L167" s="26">
        <f t="shared" si="42"/>
        <v>2250882.0677568661</v>
      </c>
      <c r="M167" s="16">
        <f t="shared" si="38"/>
        <v>2.2508820677568662</v>
      </c>
      <c r="N167" s="3">
        <f t="shared" si="39"/>
        <v>15.835589499999999</v>
      </c>
      <c r="O167" s="3">
        <f t="shared" si="43"/>
        <v>4.1762790749709158</v>
      </c>
      <c r="P167" s="3">
        <f t="shared" si="44"/>
        <v>19.553786323679802</v>
      </c>
      <c r="Q167" s="3">
        <f t="shared" si="40"/>
        <v>16.975830260999999</v>
      </c>
      <c r="R167" s="3">
        <f t="shared" si="45"/>
        <v>56.541485159650719</v>
      </c>
      <c r="S167" s="20"/>
    </row>
    <row r="168" spans="2:19" x14ac:dyDescent="0.15">
      <c r="B168" s="55"/>
      <c r="C168" s="6">
        <v>370681</v>
      </c>
      <c r="D168" s="21">
        <v>111902</v>
      </c>
      <c r="E168" s="21">
        <v>113218</v>
      </c>
      <c r="F168" s="21">
        <f t="shared" si="35"/>
        <v>225120</v>
      </c>
      <c r="G168" s="16">
        <f t="shared" si="36"/>
        <v>225.12</v>
      </c>
      <c r="H168" s="21">
        <v>5446496</v>
      </c>
      <c r="I168" s="21">
        <v>5446938</v>
      </c>
      <c r="J168" s="21">
        <f t="shared" si="41"/>
        <v>10893434</v>
      </c>
      <c r="K168" s="16">
        <f t="shared" si="37"/>
        <v>10.893433999999999</v>
      </c>
      <c r="L168" s="26">
        <f t="shared" si="42"/>
        <v>76658890.366645887</v>
      </c>
      <c r="M168" s="16">
        <f t="shared" si="38"/>
        <v>76.658890366645892</v>
      </c>
      <c r="N168" s="3">
        <f t="shared" si="39"/>
        <v>53.633415999999997</v>
      </c>
      <c r="O168" s="3">
        <f t="shared" si="43"/>
        <v>57.266532847500748</v>
      </c>
      <c r="P168" s="3">
        <f t="shared" si="44"/>
        <v>73.231723510498341</v>
      </c>
      <c r="Q168" s="3">
        <f t="shared" si="40"/>
        <v>25.983013089</v>
      </c>
      <c r="R168" s="3">
        <f t="shared" si="45"/>
        <v>210.11468544699909</v>
      </c>
      <c r="S168" s="20"/>
    </row>
    <row r="169" spans="2:19" x14ac:dyDescent="0.15">
      <c r="B169" s="55"/>
      <c r="C169" s="6">
        <v>370682</v>
      </c>
      <c r="D169" s="21">
        <v>167922</v>
      </c>
      <c r="E169" s="21">
        <v>168280</v>
      </c>
      <c r="F169" s="21">
        <f t="shared" si="35"/>
        <v>336202</v>
      </c>
      <c r="G169" s="16">
        <f t="shared" si="36"/>
        <v>336.202</v>
      </c>
      <c r="H169" s="21">
        <v>9121739</v>
      </c>
      <c r="I169" s="21">
        <v>9112858</v>
      </c>
      <c r="J169" s="21">
        <f t="shared" si="41"/>
        <v>18234597</v>
      </c>
      <c r="K169" s="16">
        <f t="shared" si="37"/>
        <v>18.234597000000001</v>
      </c>
      <c r="L169" s="26">
        <f t="shared" si="42"/>
        <v>132399515.50932756</v>
      </c>
      <c r="M169" s="16">
        <f t="shared" si="38"/>
        <v>132.39951550932756</v>
      </c>
      <c r="N169" s="3">
        <f t="shared" si="39"/>
        <v>72.995008600000006</v>
      </c>
      <c r="O169" s="3">
        <f t="shared" si="43"/>
        <v>97.69048460942841</v>
      </c>
      <c r="P169" s="3">
        <f t="shared" si="44"/>
        <v>113.44301048842891</v>
      </c>
      <c r="Q169" s="3">
        <f t="shared" si="40"/>
        <v>32.285401524500003</v>
      </c>
      <c r="R169" s="3">
        <f t="shared" si="45"/>
        <v>316.41390522235736</v>
      </c>
      <c r="S169" s="20"/>
    </row>
    <row r="170" spans="2:19" x14ac:dyDescent="0.15">
      <c r="B170" s="55"/>
      <c r="C170" s="6">
        <v>370683</v>
      </c>
      <c r="D170" s="21">
        <v>149972</v>
      </c>
      <c r="E170" s="21">
        <v>149110</v>
      </c>
      <c r="F170" s="21">
        <f t="shared" si="35"/>
        <v>299082</v>
      </c>
      <c r="G170" s="16">
        <f t="shared" si="36"/>
        <v>299.08199999999999</v>
      </c>
      <c r="H170" s="21">
        <v>7958407</v>
      </c>
      <c r="I170" s="21">
        <v>7866045</v>
      </c>
      <c r="J170" s="21">
        <f t="shared" si="41"/>
        <v>15824452</v>
      </c>
      <c r="K170" s="16">
        <f t="shared" si="37"/>
        <v>15.824452000000001</v>
      </c>
      <c r="L170" s="26">
        <f t="shared" si="42"/>
        <v>113925431.11864647</v>
      </c>
      <c r="M170" s="16">
        <f t="shared" si="38"/>
        <v>113.92543111864647</v>
      </c>
      <c r="N170" s="3">
        <f t="shared" si="39"/>
        <v>66.524992600000004</v>
      </c>
      <c r="O170" s="3">
        <f t="shared" si="43"/>
        <v>84.230834889213128</v>
      </c>
      <c r="P170" s="3">
        <f t="shared" si="44"/>
        <v>100.11580600899157</v>
      </c>
      <c r="Q170" s="3">
        <f t="shared" si="40"/>
        <v>30.216292041999999</v>
      </c>
      <c r="R170" s="3">
        <f t="shared" si="45"/>
        <v>281.08792554020471</v>
      </c>
      <c r="S170" s="20"/>
    </row>
    <row r="171" spans="2:19" x14ac:dyDescent="0.15">
      <c r="B171" s="55"/>
      <c r="C171" s="6">
        <v>370684</v>
      </c>
      <c r="D171" s="21">
        <v>99800</v>
      </c>
      <c r="E171" s="21">
        <v>99684</v>
      </c>
      <c r="F171" s="21">
        <f t="shared" si="35"/>
        <v>199484</v>
      </c>
      <c r="G171" s="16">
        <f t="shared" si="36"/>
        <v>199.48400000000001</v>
      </c>
      <c r="H171" s="21">
        <v>4512153</v>
      </c>
      <c r="I171" s="21">
        <v>4486111</v>
      </c>
      <c r="J171" s="21">
        <f t="shared" si="41"/>
        <v>8998264</v>
      </c>
      <c r="K171" s="16">
        <f t="shared" si="37"/>
        <v>8.9982640000000007</v>
      </c>
      <c r="L171" s="26">
        <f t="shared" si="42"/>
        <v>62575356.157454491</v>
      </c>
      <c r="M171" s="16">
        <f t="shared" si="38"/>
        <v>62.575356157454493</v>
      </c>
      <c r="N171" s="3">
        <f t="shared" si="39"/>
        <v>49.165061199999997</v>
      </c>
      <c r="O171" s="3">
        <f t="shared" si="43"/>
        <v>47.141442357466758</v>
      </c>
      <c r="P171" s="3">
        <f t="shared" si="44"/>
        <v>63.071861931987669</v>
      </c>
      <c r="Q171" s="3">
        <f t="shared" si="40"/>
        <v>24.356009644</v>
      </c>
      <c r="R171" s="3">
        <f t="shared" si="45"/>
        <v>183.73437513345445</v>
      </c>
      <c r="S171" s="20"/>
    </row>
    <row r="172" spans="2:19" x14ac:dyDescent="0.15">
      <c r="B172" s="55"/>
      <c r="C172" s="6">
        <v>370685</v>
      </c>
      <c r="D172" s="21">
        <v>227912</v>
      </c>
      <c r="E172" s="21">
        <v>228000</v>
      </c>
      <c r="F172" s="21">
        <f t="shared" si="35"/>
        <v>455912</v>
      </c>
      <c r="G172" s="16">
        <f t="shared" si="36"/>
        <v>455.91199999999998</v>
      </c>
      <c r="H172" s="21">
        <v>16465910</v>
      </c>
      <c r="I172" s="21">
        <v>16374018</v>
      </c>
      <c r="J172" s="21">
        <f t="shared" si="41"/>
        <v>32839928</v>
      </c>
      <c r="K172" s="16">
        <f t="shared" si="37"/>
        <v>32.839928</v>
      </c>
      <c r="L172" s="26">
        <f t="shared" si="42"/>
        <v>246838106.9448176</v>
      </c>
      <c r="M172" s="16">
        <f t="shared" si="38"/>
        <v>246.83810694481761</v>
      </c>
      <c r="N172" s="3">
        <f t="shared" si="39"/>
        <v>93.860461599999994</v>
      </c>
      <c r="O172" s="3">
        <f t="shared" si="43"/>
        <v>182.43585333942826</v>
      </c>
      <c r="P172" s="3">
        <f t="shared" si="44"/>
        <v>195.99901034999141</v>
      </c>
      <c r="Q172" s="3">
        <f t="shared" si="40"/>
        <v>44.824078188000001</v>
      </c>
      <c r="R172" s="3">
        <f t="shared" si="45"/>
        <v>517.11940347741972</v>
      </c>
      <c r="S172" s="20"/>
    </row>
    <row r="173" spans="2:19" x14ac:dyDescent="0.15">
      <c r="B173" s="55"/>
      <c r="C173" s="6">
        <v>370686</v>
      </c>
      <c r="D173" s="21">
        <v>201427</v>
      </c>
      <c r="E173" s="21">
        <v>201815</v>
      </c>
      <c r="F173" s="21">
        <f t="shared" si="35"/>
        <v>403242</v>
      </c>
      <c r="G173" s="16">
        <f t="shared" si="36"/>
        <v>403.24200000000002</v>
      </c>
      <c r="H173" s="21">
        <v>13705415</v>
      </c>
      <c r="I173" s="21">
        <v>13686500</v>
      </c>
      <c r="J173" s="21">
        <f t="shared" si="41"/>
        <v>27391915</v>
      </c>
      <c r="K173" s="16">
        <f t="shared" si="37"/>
        <v>27.391915000000001</v>
      </c>
      <c r="L173" s="26">
        <f t="shared" si="42"/>
        <v>203730720.4551836</v>
      </c>
      <c r="M173" s="16">
        <f t="shared" si="38"/>
        <v>203.73072045518359</v>
      </c>
      <c r="N173" s="3">
        <f t="shared" si="39"/>
        <v>84.680080599999997</v>
      </c>
      <c r="O173" s="3">
        <f t="shared" si="43"/>
        <v>150.23673951068864</v>
      </c>
      <c r="P173" s="3">
        <f t="shared" si="44"/>
        <v>164.90134173636946</v>
      </c>
      <c r="Q173" s="3">
        <f t="shared" si="40"/>
        <v>40.146959027500003</v>
      </c>
      <c r="R173" s="3">
        <f t="shared" si="45"/>
        <v>439.96512087455812</v>
      </c>
      <c r="S173" s="20"/>
    </row>
    <row r="174" spans="2:19" x14ac:dyDescent="0.15">
      <c r="B174" s="55"/>
      <c r="C174" s="6">
        <v>370687</v>
      </c>
      <c r="D174" s="21">
        <v>122602</v>
      </c>
      <c r="E174" s="21">
        <v>123194</v>
      </c>
      <c r="F174" s="21">
        <f t="shared" si="35"/>
        <v>245796</v>
      </c>
      <c r="G174" s="16">
        <f t="shared" si="36"/>
        <v>245.79599999999999</v>
      </c>
      <c r="H174" s="21">
        <v>8415042</v>
      </c>
      <c r="I174" s="21">
        <v>8398041</v>
      </c>
      <c r="J174" s="21">
        <f t="shared" si="41"/>
        <v>16813083</v>
      </c>
      <c r="K174" s="16">
        <f t="shared" si="37"/>
        <v>16.813082999999999</v>
      </c>
      <c r="L174" s="26">
        <f t="shared" si="42"/>
        <v>121485408.74083994</v>
      </c>
      <c r="M174" s="16">
        <f t="shared" si="38"/>
        <v>121.48540874083994</v>
      </c>
      <c r="N174" s="3">
        <f t="shared" si="39"/>
        <v>57.237242800000004</v>
      </c>
      <c r="O174" s="3">
        <f t="shared" si="43"/>
        <v>89.731376142852952</v>
      </c>
      <c r="P174" s="3">
        <f t="shared" si="44"/>
        <v>105.56957386564193</v>
      </c>
      <c r="Q174" s="3">
        <f t="shared" si="40"/>
        <v>31.065031755500002</v>
      </c>
      <c r="R174" s="3">
        <f t="shared" si="45"/>
        <v>283.6032245639949</v>
      </c>
      <c r="S174" s="20"/>
    </row>
    <row r="175" spans="2:19" x14ac:dyDescent="0.15">
      <c r="B175" s="55"/>
      <c r="C175" s="6">
        <v>370702</v>
      </c>
      <c r="D175" s="21">
        <v>36787</v>
      </c>
      <c r="E175" s="21">
        <v>37003</v>
      </c>
      <c r="F175" s="21">
        <f t="shared" si="35"/>
        <v>73790</v>
      </c>
      <c r="G175" s="16">
        <f t="shared" si="36"/>
        <v>73.790000000000006</v>
      </c>
      <c r="H175" s="21">
        <v>1085970</v>
      </c>
      <c r="I175" s="21">
        <v>1086482</v>
      </c>
      <c r="J175" s="21">
        <f t="shared" si="41"/>
        <v>2172452</v>
      </c>
      <c r="K175" s="16">
        <f t="shared" si="37"/>
        <v>2.1724519999999998</v>
      </c>
      <c r="L175" s="26">
        <f t="shared" si="42"/>
        <v>13766720.113200206</v>
      </c>
      <c r="M175" s="16">
        <f t="shared" si="38"/>
        <v>13.766720113200206</v>
      </c>
      <c r="N175" s="3">
        <f t="shared" si="39"/>
        <v>27.256596999999999</v>
      </c>
      <c r="O175" s="3">
        <f t="shared" si="43"/>
        <v>12.327668120405395</v>
      </c>
      <c r="P175" s="3">
        <f t="shared" si="44"/>
        <v>27.86131188966263</v>
      </c>
      <c r="Q175" s="3">
        <f t="shared" si="40"/>
        <v>18.496050042</v>
      </c>
      <c r="R175" s="3">
        <f t="shared" si="45"/>
        <v>85.941627052068014</v>
      </c>
      <c r="S175" s="20"/>
    </row>
    <row r="176" spans="2:19" x14ac:dyDescent="0.15">
      <c r="B176" s="55"/>
      <c r="C176" s="6">
        <v>370703</v>
      </c>
      <c r="D176" s="21">
        <v>87556</v>
      </c>
      <c r="E176" s="21">
        <v>88135</v>
      </c>
      <c r="F176" s="21">
        <f t="shared" si="35"/>
        <v>175691</v>
      </c>
      <c r="G176" s="16">
        <f t="shared" si="36"/>
        <v>175.691</v>
      </c>
      <c r="H176" s="21">
        <v>2532850</v>
      </c>
      <c r="I176" s="21">
        <v>2538155</v>
      </c>
      <c r="J176" s="21">
        <f t="shared" si="41"/>
        <v>5071005</v>
      </c>
      <c r="K176" s="16">
        <f t="shared" si="37"/>
        <v>5.0710050000000004</v>
      </c>
      <c r="L176" s="26">
        <f t="shared" si="42"/>
        <v>34001565.3960298</v>
      </c>
      <c r="M176" s="16">
        <f t="shared" si="38"/>
        <v>34.001565396029797</v>
      </c>
      <c r="N176" s="3">
        <f t="shared" si="39"/>
        <v>45.017941300000004</v>
      </c>
      <c r="O176" s="3">
        <f t="shared" si="43"/>
        <v>26.708555376199694</v>
      </c>
      <c r="P176" s="3">
        <f t="shared" si="44"/>
        <v>42.458729276695898</v>
      </c>
      <c r="Q176" s="3">
        <f t="shared" si="40"/>
        <v>20.984457792500002</v>
      </c>
      <c r="R176" s="3">
        <f t="shared" si="45"/>
        <v>135.16968374539559</v>
      </c>
      <c r="S176" s="20"/>
    </row>
    <row r="177" spans="2:19" x14ac:dyDescent="0.15">
      <c r="B177" s="55"/>
      <c r="C177" s="6">
        <v>370704</v>
      </c>
      <c r="D177" s="21">
        <v>65841</v>
      </c>
      <c r="E177" s="21">
        <v>65964</v>
      </c>
      <c r="F177" s="21">
        <f t="shared" si="35"/>
        <v>131805</v>
      </c>
      <c r="G177" s="16">
        <f t="shared" si="36"/>
        <v>131.80500000000001</v>
      </c>
      <c r="H177" s="21">
        <v>4016227</v>
      </c>
      <c r="I177" s="21">
        <v>3971015</v>
      </c>
      <c r="J177" s="21">
        <f t="shared" si="41"/>
        <v>7987242</v>
      </c>
      <c r="K177" s="16">
        <f t="shared" si="37"/>
        <v>7.9872420000000002</v>
      </c>
      <c r="L177" s="26">
        <f t="shared" si="42"/>
        <v>55131113.965270601</v>
      </c>
      <c r="M177" s="16">
        <f t="shared" si="38"/>
        <v>55.1311139652706</v>
      </c>
      <c r="N177" s="3">
        <f t="shared" si="39"/>
        <v>37.3686115</v>
      </c>
      <c r="O177" s="3">
        <f t="shared" si="43"/>
        <v>41.803968480501801</v>
      </c>
      <c r="P177" s="3">
        <f t="shared" si="44"/>
        <v>57.701585614546211</v>
      </c>
      <c r="Q177" s="3">
        <f t="shared" si="40"/>
        <v>23.488047257000002</v>
      </c>
      <c r="R177" s="3">
        <f t="shared" si="45"/>
        <v>160.36221285204803</v>
      </c>
      <c r="S177" s="20"/>
    </row>
    <row r="178" spans="2:19" x14ac:dyDescent="0.15">
      <c r="B178" s="55"/>
      <c r="C178" s="6">
        <v>370705</v>
      </c>
      <c r="D178" s="21">
        <v>30230</v>
      </c>
      <c r="E178" s="21">
        <v>29921</v>
      </c>
      <c r="F178" s="21">
        <f t="shared" si="35"/>
        <v>60151</v>
      </c>
      <c r="G178" s="16">
        <f t="shared" si="36"/>
        <v>60.151000000000003</v>
      </c>
      <c r="H178" s="21">
        <v>1011235</v>
      </c>
      <c r="I178" s="21">
        <v>1002047</v>
      </c>
      <c r="J178" s="21">
        <f t="shared" si="41"/>
        <v>2013282</v>
      </c>
      <c r="K178" s="16">
        <f t="shared" si="37"/>
        <v>2.0132819999999998</v>
      </c>
      <c r="L178" s="26">
        <f t="shared" si="42"/>
        <v>12691537.682417326</v>
      </c>
      <c r="M178" s="16">
        <f t="shared" si="38"/>
        <v>12.691537682417326</v>
      </c>
      <c r="N178" s="3">
        <f t="shared" si="39"/>
        <v>24.879319299999999</v>
      </c>
      <c r="O178" s="3">
        <f t="shared" si="43"/>
        <v>11.565598980446577</v>
      </c>
      <c r="P178" s="3">
        <f t="shared" si="44"/>
        <v>27.085675284095856</v>
      </c>
      <c r="Q178" s="3">
        <f t="shared" si="40"/>
        <v>18.359402596999999</v>
      </c>
      <c r="R178" s="3">
        <f t="shared" si="45"/>
        <v>81.889996161542427</v>
      </c>
      <c r="S178" s="20"/>
    </row>
    <row r="179" spans="2:19" x14ac:dyDescent="0.15">
      <c r="B179" s="55"/>
      <c r="C179" s="6">
        <v>370724</v>
      </c>
      <c r="D179" s="21">
        <v>222070</v>
      </c>
      <c r="E179" s="21">
        <v>222092</v>
      </c>
      <c r="F179" s="21">
        <f t="shared" si="35"/>
        <v>444162</v>
      </c>
      <c r="G179" s="16">
        <f t="shared" si="36"/>
        <v>444.16199999999998</v>
      </c>
      <c r="H179" s="21">
        <v>14789297</v>
      </c>
      <c r="I179" s="21">
        <v>14750232</v>
      </c>
      <c r="J179" s="21">
        <f t="shared" si="41"/>
        <v>29539529</v>
      </c>
      <c r="K179" s="16">
        <f t="shared" si="37"/>
        <v>29.539529000000002</v>
      </c>
      <c r="L179" s="26">
        <f t="shared" si="42"/>
        <v>220672202.78901753</v>
      </c>
      <c r="M179" s="16">
        <f t="shared" si="38"/>
        <v>220.67220278901752</v>
      </c>
      <c r="N179" s="3">
        <f t="shared" si="39"/>
        <v>91.812436599999998</v>
      </c>
      <c r="O179" s="3">
        <f t="shared" si="43"/>
        <v>162.85130394770016</v>
      </c>
      <c r="P179" s="3">
        <f t="shared" si="44"/>
        <v>177.12292709199724</v>
      </c>
      <c r="Q179" s="3">
        <f t="shared" si="40"/>
        <v>41.990685646499998</v>
      </c>
      <c r="R179" s="3">
        <f t="shared" si="45"/>
        <v>473.77735328619735</v>
      </c>
      <c r="S179" s="20"/>
    </row>
    <row r="180" spans="2:19" x14ac:dyDescent="0.15">
      <c r="B180" s="55"/>
      <c r="C180" s="6">
        <v>370725</v>
      </c>
      <c r="D180" s="21">
        <v>119102</v>
      </c>
      <c r="E180" s="21">
        <v>119801</v>
      </c>
      <c r="F180" s="21">
        <f t="shared" si="35"/>
        <v>238903</v>
      </c>
      <c r="G180" s="16">
        <f t="shared" si="36"/>
        <v>238.90299999999999</v>
      </c>
      <c r="H180" s="21">
        <v>5696845</v>
      </c>
      <c r="I180" s="21">
        <v>5656797</v>
      </c>
      <c r="J180" s="21">
        <f t="shared" si="41"/>
        <v>11353642</v>
      </c>
      <c r="K180" s="16">
        <f t="shared" si="37"/>
        <v>11.353642000000001</v>
      </c>
      <c r="L180" s="26">
        <f t="shared" si="42"/>
        <v>80101479.277528256</v>
      </c>
      <c r="M180" s="16">
        <f t="shared" si="38"/>
        <v>80.101479277528256</v>
      </c>
      <c r="N180" s="3">
        <f t="shared" si="39"/>
        <v>56.035792900000004</v>
      </c>
      <c r="O180" s="3">
        <f t="shared" si="43"/>
        <v>59.746947190066308</v>
      </c>
      <c r="P180" s="3">
        <f t="shared" si="44"/>
        <v>75.71520715080888</v>
      </c>
      <c r="Q180" s="3">
        <f t="shared" si="40"/>
        <v>26.378101657000002</v>
      </c>
      <c r="R180" s="3">
        <f t="shared" si="45"/>
        <v>217.87604889787519</v>
      </c>
      <c r="S180" s="20"/>
    </row>
    <row r="181" spans="2:19" x14ac:dyDescent="0.15">
      <c r="B181" s="55"/>
      <c r="C181" s="6">
        <v>370781</v>
      </c>
      <c r="D181" s="21">
        <v>152124</v>
      </c>
      <c r="E181" s="21">
        <v>151917</v>
      </c>
      <c r="F181" s="21">
        <f t="shared" si="35"/>
        <v>304041</v>
      </c>
      <c r="G181" s="16">
        <f t="shared" si="36"/>
        <v>304.041</v>
      </c>
      <c r="H181" s="21">
        <v>10633651</v>
      </c>
      <c r="I181" s="21">
        <v>10565281</v>
      </c>
      <c r="J181" s="21">
        <f t="shared" si="41"/>
        <v>21198932</v>
      </c>
      <c r="K181" s="16">
        <f t="shared" si="37"/>
        <v>21.198931999999999</v>
      </c>
      <c r="L181" s="26">
        <f t="shared" si="42"/>
        <v>155310031.91016674</v>
      </c>
      <c r="M181" s="16">
        <f t="shared" si="38"/>
        <v>155.31003191016674</v>
      </c>
      <c r="N181" s="3">
        <f t="shared" si="39"/>
        <v>67.3893463</v>
      </c>
      <c r="O181" s="3">
        <f t="shared" si="43"/>
        <v>114.46771508241612</v>
      </c>
      <c r="P181" s="3">
        <f t="shared" si="44"/>
        <v>129.97065701999429</v>
      </c>
      <c r="Q181" s="3">
        <f t="shared" si="40"/>
        <v>34.830283121999997</v>
      </c>
      <c r="R181" s="3">
        <f t="shared" si="45"/>
        <v>346.65800152441045</v>
      </c>
      <c r="S181" s="20"/>
    </row>
    <row r="182" spans="2:19" x14ac:dyDescent="0.15">
      <c r="B182" s="55"/>
      <c r="C182" s="6">
        <v>370782</v>
      </c>
      <c r="D182" s="21">
        <v>191204</v>
      </c>
      <c r="E182" s="21">
        <v>189985</v>
      </c>
      <c r="F182" s="21">
        <f t="shared" si="35"/>
        <v>381189</v>
      </c>
      <c r="G182" s="16">
        <f t="shared" si="36"/>
        <v>381.18900000000002</v>
      </c>
      <c r="H182" s="21">
        <v>7480011</v>
      </c>
      <c r="I182" s="21">
        <v>7426997</v>
      </c>
      <c r="J182" s="21">
        <f t="shared" si="41"/>
        <v>14907008</v>
      </c>
      <c r="K182" s="16">
        <f t="shared" si="37"/>
        <v>14.907007999999999</v>
      </c>
      <c r="L182" s="26">
        <f t="shared" si="42"/>
        <v>106933789.34007047</v>
      </c>
      <c r="M182" s="16">
        <f t="shared" si="38"/>
        <v>106.93378934007048</v>
      </c>
      <c r="N182" s="3">
        <f t="shared" si="39"/>
        <v>80.8362427</v>
      </c>
      <c r="O182" s="3">
        <f t="shared" si="43"/>
        <v>79.152963967062192</v>
      </c>
      <c r="P182" s="3">
        <f t="shared" si="44"/>
        <v>95.07203562992683</v>
      </c>
      <c r="Q182" s="3">
        <f t="shared" si="40"/>
        <v>29.428666368000002</v>
      </c>
      <c r="R182" s="3">
        <f t="shared" si="45"/>
        <v>284.48990866498906</v>
      </c>
      <c r="S182" s="20"/>
    </row>
    <row r="183" spans="2:19" x14ac:dyDescent="0.15">
      <c r="B183" s="55"/>
      <c r="C183" s="6">
        <v>370783</v>
      </c>
      <c r="D183" s="21">
        <v>147552</v>
      </c>
      <c r="E183" s="21">
        <v>147781</v>
      </c>
      <c r="F183" s="21">
        <f t="shared" si="35"/>
        <v>295333</v>
      </c>
      <c r="G183" s="16">
        <f t="shared" si="36"/>
        <v>295.33300000000003</v>
      </c>
      <c r="H183" s="21">
        <v>6009071</v>
      </c>
      <c r="I183" s="21">
        <v>5980095</v>
      </c>
      <c r="J183" s="21">
        <f t="shared" si="41"/>
        <v>11989166</v>
      </c>
      <c r="K183" s="16">
        <f t="shared" si="37"/>
        <v>11.989166000000001</v>
      </c>
      <c r="L183" s="26">
        <f t="shared" si="42"/>
        <v>84868776.081155881</v>
      </c>
      <c r="M183" s="16">
        <f t="shared" si="38"/>
        <v>84.868776081155886</v>
      </c>
      <c r="N183" s="3">
        <f t="shared" si="39"/>
        <v>65.871541899999997</v>
      </c>
      <c r="O183" s="3">
        <f t="shared" si="43"/>
        <v>63.185347247544719</v>
      </c>
      <c r="P183" s="3">
        <f t="shared" si="44"/>
        <v>79.154335064945855</v>
      </c>
      <c r="Q183" s="3">
        <f t="shared" si="40"/>
        <v>26.923699011</v>
      </c>
      <c r="R183" s="3">
        <f t="shared" si="45"/>
        <v>235.13492322349057</v>
      </c>
      <c r="S183" s="20"/>
    </row>
    <row r="184" spans="2:19" x14ac:dyDescent="0.15">
      <c r="B184" s="55"/>
      <c r="C184" s="6">
        <v>370784</v>
      </c>
      <c r="D184" s="21">
        <v>172036</v>
      </c>
      <c r="E184" s="21">
        <v>171382</v>
      </c>
      <c r="F184" s="21">
        <f t="shared" si="35"/>
        <v>343418</v>
      </c>
      <c r="G184" s="16">
        <f t="shared" si="36"/>
        <v>343.41800000000001</v>
      </c>
      <c r="H184" s="21">
        <v>9666841</v>
      </c>
      <c r="I184" s="21">
        <v>9615284</v>
      </c>
      <c r="J184" s="21">
        <f t="shared" si="41"/>
        <v>19282125</v>
      </c>
      <c r="K184" s="16">
        <f t="shared" si="37"/>
        <v>19.282125000000001</v>
      </c>
      <c r="L184" s="26">
        <f t="shared" si="42"/>
        <v>140473267.30911684</v>
      </c>
      <c r="M184" s="16">
        <f t="shared" si="38"/>
        <v>140.47326730911684</v>
      </c>
      <c r="N184" s="3">
        <f t="shared" si="39"/>
        <v>74.252757400000007</v>
      </c>
      <c r="O184" s="3">
        <f t="shared" si="43"/>
        <v>103.59206252172503</v>
      </c>
      <c r="P184" s="3">
        <f t="shared" si="44"/>
        <v>119.26741503679688</v>
      </c>
      <c r="Q184" s="3">
        <f t="shared" si="40"/>
        <v>33.184704312500003</v>
      </c>
      <c r="R184" s="3">
        <f t="shared" si="45"/>
        <v>330.29693927102193</v>
      </c>
      <c r="S184" s="20"/>
    </row>
    <row r="185" spans="2:19" x14ac:dyDescent="0.15">
      <c r="B185" s="55"/>
      <c r="C185" s="6">
        <v>370785</v>
      </c>
      <c r="D185" s="21">
        <v>137597</v>
      </c>
      <c r="E185" s="21">
        <v>138698</v>
      </c>
      <c r="F185" s="21">
        <f t="shared" si="35"/>
        <v>276295</v>
      </c>
      <c r="G185" s="16">
        <f t="shared" si="36"/>
        <v>276.29500000000002</v>
      </c>
      <c r="H185" s="21">
        <v>5368730</v>
      </c>
      <c r="I185" s="21">
        <v>5326632</v>
      </c>
      <c r="J185" s="21">
        <f t="shared" si="41"/>
        <v>10695362</v>
      </c>
      <c r="K185" s="16">
        <f t="shared" si="37"/>
        <v>10.695361999999999</v>
      </c>
      <c r="L185" s="26">
        <f t="shared" si="42"/>
        <v>75179790.318074882</v>
      </c>
      <c r="M185" s="16">
        <f t="shared" si="38"/>
        <v>75.179790318074879</v>
      </c>
      <c r="N185" s="3">
        <f t="shared" si="39"/>
        <v>62.5532185</v>
      </c>
      <c r="O185" s="3">
        <f t="shared" si="43"/>
        <v>56.201483959192373</v>
      </c>
      <c r="P185" s="3">
        <f t="shared" si="44"/>
        <v>72.16470073545922</v>
      </c>
      <c r="Q185" s="3">
        <f t="shared" si="40"/>
        <v>25.812968277000003</v>
      </c>
      <c r="R185" s="3">
        <f t="shared" si="45"/>
        <v>216.73237147165159</v>
      </c>
      <c r="S185" s="20"/>
    </row>
    <row r="186" spans="2:19" x14ac:dyDescent="0.15">
      <c r="B186" s="55"/>
      <c r="C186" s="6">
        <v>370786</v>
      </c>
      <c r="D186" s="21">
        <v>102879</v>
      </c>
      <c r="E186" s="21">
        <v>102801</v>
      </c>
      <c r="F186" s="21">
        <f t="shared" si="35"/>
        <v>205680</v>
      </c>
      <c r="G186" s="16">
        <f t="shared" si="36"/>
        <v>205.68</v>
      </c>
      <c r="H186" s="21">
        <v>5333948</v>
      </c>
      <c r="I186" s="21">
        <v>5286028</v>
      </c>
      <c r="J186" s="21">
        <f t="shared" si="41"/>
        <v>10619976</v>
      </c>
      <c r="K186" s="16">
        <f t="shared" si="37"/>
        <v>10.619975999999999</v>
      </c>
      <c r="L186" s="26">
        <f t="shared" si="42"/>
        <v>74617263.31779249</v>
      </c>
      <c r="M186" s="16">
        <f t="shared" si="38"/>
        <v>74.617263317792492</v>
      </c>
      <c r="N186" s="3">
        <f t="shared" si="39"/>
        <v>50.245024000000001</v>
      </c>
      <c r="O186" s="3">
        <f t="shared" si="43"/>
        <v>55.796531046341926</v>
      </c>
      <c r="P186" s="3">
        <f t="shared" si="44"/>
        <v>71.758893757455496</v>
      </c>
      <c r="Q186" s="3">
        <f t="shared" si="40"/>
        <v>25.748249395999999</v>
      </c>
      <c r="R186" s="3">
        <f t="shared" si="45"/>
        <v>203.54869819979743</v>
      </c>
      <c r="S186" s="20"/>
    </row>
    <row r="187" spans="2:19" x14ac:dyDescent="0.15">
      <c r="B187" s="55"/>
      <c r="C187" s="6">
        <v>370811</v>
      </c>
      <c r="D187" s="21">
        <v>83507</v>
      </c>
      <c r="E187" s="21">
        <v>83032</v>
      </c>
      <c r="F187" s="21">
        <f t="shared" si="35"/>
        <v>166539</v>
      </c>
      <c r="G187" s="16">
        <f t="shared" si="36"/>
        <v>166.53899999999999</v>
      </c>
      <c r="H187" s="21">
        <v>2463364</v>
      </c>
      <c r="I187" s="21">
        <v>2420725</v>
      </c>
      <c r="J187" s="21">
        <f t="shared" si="41"/>
        <v>4884089</v>
      </c>
      <c r="K187" s="16">
        <f t="shared" si="37"/>
        <v>4.8840890000000003</v>
      </c>
      <c r="L187" s="26">
        <f t="shared" si="42"/>
        <v>32668614.253946956</v>
      </c>
      <c r="M187" s="16">
        <f t="shared" si="38"/>
        <v>32.668614253946956</v>
      </c>
      <c r="N187" s="3">
        <f t="shared" si="39"/>
        <v>43.422747700000002</v>
      </c>
      <c r="O187" s="3">
        <f t="shared" si="43"/>
        <v>25.758960561142718</v>
      </c>
      <c r="P187" s="3">
        <f t="shared" si="44"/>
        <v>41.497138322797333</v>
      </c>
      <c r="Q187" s="3">
        <f t="shared" si="40"/>
        <v>20.823990406500002</v>
      </c>
      <c r="R187" s="3">
        <f t="shared" si="45"/>
        <v>131.50283699044004</v>
      </c>
      <c r="S187" s="20"/>
    </row>
    <row r="188" spans="2:19" x14ac:dyDescent="0.15">
      <c r="B188" s="55"/>
      <c r="C188" s="6">
        <v>370812</v>
      </c>
      <c r="D188" s="21">
        <v>41936</v>
      </c>
      <c r="E188" s="21">
        <v>42013</v>
      </c>
      <c r="F188" s="21">
        <f t="shared" si="35"/>
        <v>83949</v>
      </c>
      <c r="G188" s="16">
        <f t="shared" si="36"/>
        <v>83.948999999999998</v>
      </c>
      <c r="H188" s="21">
        <v>1343893</v>
      </c>
      <c r="I188" s="21">
        <v>1297600</v>
      </c>
      <c r="J188" s="21">
        <f t="shared" si="41"/>
        <v>2641493</v>
      </c>
      <c r="K188" s="16">
        <f t="shared" si="37"/>
        <v>2.6414930000000001</v>
      </c>
      <c r="L188" s="26">
        <f t="shared" si="42"/>
        <v>16963270.406571493</v>
      </c>
      <c r="M188" s="16">
        <f t="shared" si="38"/>
        <v>16.963270406571493</v>
      </c>
      <c r="N188" s="3">
        <f t="shared" si="39"/>
        <v>29.027310700000001</v>
      </c>
      <c r="O188" s="3">
        <f t="shared" si="43"/>
        <v>14.594551944061884</v>
      </c>
      <c r="P188" s="3">
        <f t="shared" si="44"/>
        <v>30.167303271300675</v>
      </c>
      <c r="Q188" s="3">
        <f t="shared" si="40"/>
        <v>18.898721740500001</v>
      </c>
      <c r="R188" s="3">
        <f t="shared" si="45"/>
        <v>92.687887655862568</v>
      </c>
      <c r="S188" s="20"/>
    </row>
    <row r="189" spans="2:19" x14ac:dyDescent="0.15">
      <c r="B189" s="55"/>
      <c r="C189" s="6">
        <v>370826</v>
      </c>
      <c r="D189" s="21">
        <v>115605</v>
      </c>
      <c r="E189" s="21">
        <v>115574</v>
      </c>
      <c r="F189" s="21">
        <f t="shared" si="35"/>
        <v>231179</v>
      </c>
      <c r="G189" s="16">
        <f t="shared" si="36"/>
        <v>231.179</v>
      </c>
      <c r="H189" s="21">
        <v>6455713</v>
      </c>
      <c r="I189" s="21">
        <v>6441808</v>
      </c>
      <c r="J189" s="21">
        <f t="shared" si="41"/>
        <v>12897521</v>
      </c>
      <c r="K189" s="16">
        <f t="shared" si="37"/>
        <v>12.897520999999999</v>
      </c>
      <c r="L189" s="26">
        <f t="shared" si="42"/>
        <v>91707903.598401412</v>
      </c>
      <c r="M189" s="16">
        <f t="shared" si="38"/>
        <v>91.707903598401415</v>
      </c>
      <c r="N189" s="3">
        <f t="shared" si="39"/>
        <v>54.689499699999999</v>
      </c>
      <c r="O189" s="3">
        <f t="shared" si="43"/>
        <v>68.125193664328009</v>
      </c>
      <c r="P189" s="3">
        <f t="shared" si="44"/>
        <v>84.088081655886782</v>
      </c>
      <c r="Q189" s="3">
        <f t="shared" si="40"/>
        <v>27.703521778500001</v>
      </c>
      <c r="R189" s="3">
        <f t="shared" si="45"/>
        <v>234.60629679871479</v>
      </c>
      <c r="S189" s="20"/>
    </row>
    <row r="190" spans="2:19" x14ac:dyDescent="0.15">
      <c r="B190" s="55"/>
      <c r="C190" s="6">
        <v>370827</v>
      </c>
      <c r="D190" s="21">
        <v>52017</v>
      </c>
      <c r="E190" s="21">
        <v>52944</v>
      </c>
      <c r="F190" s="21">
        <f t="shared" si="35"/>
        <v>104961</v>
      </c>
      <c r="G190" s="16">
        <f t="shared" si="36"/>
        <v>104.961</v>
      </c>
      <c r="H190" s="21">
        <v>2179512</v>
      </c>
      <c r="I190" s="21">
        <v>2183982</v>
      </c>
      <c r="J190" s="21">
        <f t="shared" si="41"/>
        <v>4363494</v>
      </c>
      <c r="K190" s="16">
        <f t="shared" si="37"/>
        <v>4.3634940000000002</v>
      </c>
      <c r="L190" s="26">
        <f t="shared" si="42"/>
        <v>28972877.491776027</v>
      </c>
      <c r="M190" s="16">
        <f t="shared" si="38"/>
        <v>28.972877491776028</v>
      </c>
      <c r="N190" s="3">
        <f t="shared" si="39"/>
        <v>32.6897023</v>
      </c>
      <c r="O190" s="3">
        <f t="shared" si="43"/>
        <v>23.127789146904394</v>
      </c>
      <c r="P190" s="3">
        <f t="shared" si="44"/>
        <v>38.831033822567221</v>
      </c>
      <c r="Q190" s="3">
        <f t="shared" si="40"/>
        <v>20.377059598999999</v>
      </c>
      <c r="R190" s="3">
        <f t="shared" si="45"/>
        <v>115.02558486847161</v>
      </c>
      <c r="S190" s="20"/>
    </row>
    <row r="191" spans="2:19" x14ac:dyDescent="0.15">
      <c r="B191" s="55"/>
      <c r="C191" s="6">
        <v>370828</v>
      </c>
      <c r="D191" s="21">
        <v>49999</v>
      </c>
      <c r="E191" s="21">
        <v>50325</v>
      </c>
      <c r="F191" s="21">
        <f t="shared" si="35"/>
        <v>100324</v>
      </c>
      <c r="G191" s="16">
        <f t="shared" si="36"/>
        <v>100.324</v>
      </c>
      <c r="H191" s="21">
        <v>4092176</v>
      </c>
      <c r="I191" s="21">
        <v>4067112</v>
      </c>
      <c r="J191" s="21">
        <f t="shared" si="41"/>
        <v>8159288</v>
      </c>
      <c r="K191" s="16">
        <f t="shared" si="37"/>
        <v>8.1592880000000001</v>
      </c>
      <c r="L191" s="26">
        <f t="shared" si="42"/>
        <v>56394161.367858134</v>
      </c>
      <c r="M191" s="16">
        <f t="shared" si="38"/>
        <v>56.394161367858132</v>
      </c>
      <c r="N191" s="3">
        <f t="shared" si="39"/>
        <v>31.881473200000002</v>
      </c>
      <c r="O191" s="3">
        <f t="shared" si="43"/>
        <v>42.708862719529549</v>
      </c>
      <c r="P191" s="3">
        <f t="shared" si="44"/>
        <v>58.612748010772854</v>
      </c>
      <c r="Q191" s="3">
        <f t="shared" si="40"/>
        <v>23.635748748000001</v>
      </c>
      <c r="R191" s="3">
        <f t="shared" si="45"/>
        <v>156.8388326783024</v>
      </c>
      <c r="S191" s="20"/>
    </row>
    <row r="192" spans="2:19" x14ac:dyDescent="0.15">
      <c r="B192" s="55"/>
      <c r="C192" s="6">
        <v>370829</v>
      </c>
      <c r="D192" s="21">
        <v>54641</v>
      </c>
      <c r="E192" s="21">
        <v>54542</v>
      </c>
      <c r="F192" s="21">
        <f t="shared" si="35"/>
        <v>109183</v>
      </c>
      <c r="G192" s="16">
        <f t="shared" si="36"/>
        <v>109.18300000000001</v>
      </c>
      <c r="H192" s="21">
        <v>3165851</v>
      </c>
      <c r="I192" s="21">
        <v>3100928</v>
      </c>
      <c r="J192" s="21">
        <f t="shared" si="41"/>
        <v>6266779</v>
      </c>
      <c r="K192" s="16">
        <f t="shared" si="37"/>
        <v>6.2667789999999997</v>
      </c>
      <c r="L192" s="26">
        <f t="shared" si="42"/>
        <v>42595574.97910402</v>
      </c>
      <c r="M192" s="16">
        <f t="shared" si="38"/>
        <v>42.595574979104022</v>
      </c>
      <c r="N192" s="3">
        <f t="shared" si="39"/>
        <v>33.425596900000002</v>
      </c>
      <c r="O192" s="3">
        <f t="shared" si="43"/>
        <v>32.838608635941121</v>
      </c>
      <c r="P192" s="3">
        <f t="shared" si="44"/>
        <v>48.658447789925638</v>
      </c>
      <c r="Q192" s="3">
        <f t="shared" si="40"/>
        <v>22.011029771499999</v>
      </c>
      <c r="R192" s="3">
        <f t="shared" si="45"/>
        <v>136.93368309736678</v>
      </c>
      <c r="S192" s="20"/>
    </row>
    <row r="193" spans="2:19" x14ac:dyDescent="0.15">
      <c r="B193" s="55"/>
      <c r="C193" s="6">
        <v>370830</v>
      </c>
      <c r="D193" s="21">
        <v>43297</v>
      </c>
      <c r="E193" s="21">
        <v>44156</v>
      </c>
      <c r="F193" s="21">
        <f t="shared" si="35"/>
        <v>87453</v>
      </c>
      <c r="G193" s="16">
        <f t="shared" si="36"/>
        <v>87.453000000000003</v>
      </c>
      <c r="H193" s="21">
        <v>2293070</v>
      </c>
      <c r="I193" s="21">
        <v>2274762</v>
      </c>
      <c r="J193" s="21">
        <f t="shared" si="41"/>
        <v>4567832</v>
      </c>
      <c r="K193" s="16">
        <f t="shared" si="37"/>
        <v>4.5678320000000001</v>
      </c>
      <c r="L193" s="26">
        <f t="shared" si="42"/>
        <v>30420437.008930963</v>
      </c>
      <c r="M193" s="16">
        <f t="shared" si="38"/>
        <v>30.420437008930964</v>
      </c>
      <c r="N193" s="3">
        <f t="shared" si="39"/>
        <v>29.6380579</v>
      </c>
      <c r="O193" s="3">
        <f t="shared" si="43"/>
        <v>24.158082972012121</v>
      </c>
      <c r="P193" s="3">
        <f t="shared" si="44"/>
        <v>39.875303258242795</v>
      </c>
      <c r="Q193" s="3">
        <f t="shared" si="40"/>
        <v>20.552483772000002</v>
      </c>
      <c r="R193" s="3">
        <f t="shared" si="45"/>
        <v>114.22392790225491</v>
      </c>
      <c r="S193" s="20"/>
    </row>
    <row r="194" spans="2:19" x14ac:dyDescent="0.15">
      <c r="B194" s="55"/>
      <c r="C194" s="6">
        <v>370831</v>
      </c>
      <c r="D194" s="21">
        <v>67757</v>
      </c>
      <c r="E194" s="21">
        <v>72042</v>
      </c>
      <c r="F194" s="21">
        <f t="shared" si="35"/>
        <v>139799</v>
      </c>
      <c r="G194" s="16">
        <f t="shared" si="36"/>
        <v>139.79900000000001</v>
      </c>
      <c r="H194" s="21">
        <v>4538759</v>
      </c>
      <c r="I194" s="21">
        <v>4575289</v>
      </c>
      <c r="J194" s="21">
        <f t="shared" si="41"/>
        <v>9114048</v>
      </c>
      <c r="K194" s="16">
        <f t="shared" si="37"/>
        <v>9.1140480000000004</v>
      </c>
      <c r="L194" s="26">
        <f t="shared" si="42"/>
        <v>63431142.959205158</v>
      </c>
      <c r="M194" s="16">
        <f t="shared" si="38"/>
        <v>63.431142959205161</v>
      </c>
      <c r="N194" s="3">
        <f t="shared" si="39"/>
        <v>38.761965700000005</v>
      </c>
      <c r="O194" s="3">
        <f t="shared" si="43"/>
        <v>47.755675277122528</v>
      </c>
      <c r="P194" s="3">
        <f t="shared" si="44"/>
        <v>63.689226530770597</v>
      </c>
      <c r="Q194" s="3">
        <f t="shared" si="40"/>
        <v>24.455410208</v>
      </c>
      <c r="R194" s="3">
        <f t="shared" si="45"/>
        <v>174.66227771589314</v>
      </c>
      <c r="S194" s="20"/>
    </row>
    <row r="195" spans="2:19" x14ac:dyDescent="0.15">
      <c r="B195" s="55"/>
      <c r="C195" s="6">
        <v>370832</v>
      </c>
      <c r="D195" s="21">
        <v>53245</v>
      </c>
      <c r="E195" s="21">
        <v>52961</v>
      </c>
      <c r="F195" s="21">
        <f t="shared" ref="F195:F258" si="46">D195+E195</f>
        <v>106206</v>
      </c>
      <c r="G195" s="16">
        <f t="shared" ref="G195:G258" si="47">F195/1000</f>
        <v>106.206</v>
      </c>
      <c r="H195" s="21">
        <v>2262322</v>
      </c>
      <c r="I195" s="21">
        <v>2157789</v>
      </c>
      <c r="J195" s="21">
        <f t="shared" si="41"/>
        <v>4420111</v>
      </c>
      <c r="K195" s="16">
        <f t="shared" ref="K195:K258" si="48">J195/1000000</f>
        <v>4.4201110000000003</v>
      </c>
      <c r="L195" s="26">
        <f t="shared" si="42"/>
        <v>29373552.27968768</v>
      </c>
      <c r="M195" s="16">
        <f t="shared" ref="M195:M258" si="49">L195/1000000</f>
        <v>29.373552279687679</v>
      </c>
      <c r="N195" s="3">
        <f t="shared" ref="N195:N258" si="50">F195*0.0001743+14.395</f>
        <v>32.906705799999997</v>
      </c>
      <c r="O195" s="3">
        <f t="shared" si="43"/>
        <v>23.412929831988855</v>
      </c>
      <c r="P195" s="3">
        <f t="shared" si="44"/>
        <v>39.120080614566689</v>
      </c>
      <c r="Q195" s="3">
        <f t="shared" ref="Q195:Q258" si="51">J195*0.0000008585 + 16.631</f>
        <v>20.4256652935</v>
      </c>
      <c r="R195" s="3">
        <f t="shared" si="45"/>
        <v>115.86538154005555</v>
      </c>
      <c r="S195" s="20"/>
    </row>
    <row r="196" spans="2:19" x14ac:dyDescent="0.15">
      <c r="B196" s="55"/>
      <c r="C196" s="6">
        <v>370881</v>
      </c>
      <c r="D196" s="21">
        <v>47696</v>
      </c>
      <c r="E196" s="21">
        <v>51858</v>
      </c>
      <c r="F196" s="21">
        <f t="shared" si="46"/>
        <v>99554</v>
      </c>
      <c r="G196" s="16">
        <f t="shared" si="47"/>
        <v>99.554000000000002</v>
      </c>
      <c r="H196" s="21">
        <v>1915604</v>
      </c>
      <c r="I196" s="21">
        <v>1950878</v>
      </c>
      <c r="J196" s="21">
        <f t="shared" ref="J196:J259" si="52">H196+I196</f>
        <v>3866482</v>
      </c>
      <c r="K196" s="16">
        <f t="shared" si="48"/>
        <v>3.866482</v>
      </c>
      <c r="L196" s="26">
        <f t="shared" ref="L196:L259" si="53">J196*LOG10(J196)</f>
        <v>25469738.714111906</v>
      </c>
      <c r="M196" s="16">
        <f t="shared" si="49"/>
        <v>25.469738714111905</v>
      </c>
      <c r="N196" s="3">
        <f t="shared" si="50"/>
        <v>31.747262200000002</v>
      </c>
      <c r="O196" s="3">
        <f t="shared" ref="O196:O259" si="54">0.00000000000000009*L196*L196+0.0000007064*L196++ 2.5858</f>
        <v>20.636007110763511</v>
      </c>
      <c r="P196" s="3">
        <f t="shared" ref="P196:P259" si="55">L196*0.0000007214+17.93</f>
        <v>36.303869508360329</v>
      </c>
      <c r="Q196" s="3">
        <f t="shared" si="51"/>
        <v>19.950374797000002</v>
      </c>
      <c r="R196" s="3">
        <f t="shared" ref="R196:R259" si="56">N196+O196+P196+Q196</f>
        <v>108.63751361612384</v>
      </c>
      <c r="S196" s="20"/>
    </row>
    <row r="197" spans="2:19" x14ac:dyDescent="0.15">
      <c r="B197" s="55"/>
      <c r="C197" s="6">
        <v>370883</v>
      </c>
      <c r="D197" s="21">
        <v>106901</v>
      </c>
      <c r="E197" s="21">
        <v>113258</v>
      </c>
      <c r="F197" s="21">
        <f t="shared" si="46"/>
        <v>220159</v>
      </c>
      <c r="G197" s="16">
        <f t="shared" si="47"/>
        <v>220.15899999999999</v>
      </c>
      <c r="H197" s="21">
        <v>8198964</v>
      </c>
      <c r="I197" s="21">
        <v>8261365</v>
      </c>
      <c r="J197" s="21">
        <f t="shared" si="52"/>
        <v>16460329</v>
      </c>
      <c r="K197" s="16">
        <f t="shared" si="48"/>
        <v>16.460329000000002</v>
      </c>
      <c r="L197" s="26">
        <f t="shared" si="53"/>
        <v>118784952.10594995</v>
      </c>
      <c r="M197" s="16">
        <f t="shared" si="49"/>
        <v>118.78495210594996</v>
      </c>
      <c r="N197" s="3">
        <f t="shared" si="50"/>
        <v>52.768713700000006</v>
      </c>
      <c r="O197" s="3">
        <f t="shared" si="54"/>
        <v>87.765378003856213</v>
      </c>
      <c r="P197" s="3">
        <f t="shared" si="55"/>
        <v>103.62146444923229</v>
      </c>
      <c r="Q197" s="3">
        <f t="shared" si="51"/>
        <v>30.762192446500002</v>
      </c>
      <c r="R197" s="3">
        <f t="shared" si="56"/>
        <v>274.91774859958855</v>
      </c>
      <c r="S197" s="20"/>
    </row>
    <row r="198" spans="2:19" x14ac:dyDescent="0.15">
      <c r="B198" s="55"/>
      <c r="C198" s="6">
        <v>370902</v>
      </c>
      <c r="D198" s="21">
        <v>38968</v>
      </c>
      <c r="E198" s="21">
        <v>38976</v>
      </c>
      <c r="F198" s="21">
        <f t="shared" si="46"/>
        <v>77944</v>
      </c>
      <c r="G198" s="16">
        <f t="shared" si="47"/>
        <v>77.944000000000003</v>
      </c>
      <c r="H198" s="21">
        <v>2892770</v>
      </c>
      <c r="I198" s="21">
        <v>2878000</v>
      </c>
      <c r="J198" s="21">
        <f t="shared" si="52"/>
        <v>5770770</v>
      </c>
      <c r="K198" s="16">
        <f t="shared" si="48"/>
        <v>5.7707699999999997</v>
      </c>
      <c r="L198" s="26">
        <f t="shared" si="53"/>
        <v>39017524.976347879</v>
      </c>
      <c r="M198" s="16">
        <f t="shared" si="49"/>
        <v>39.017524976347879</v>
      </c>
      <c r="N198" s="3">
        <f t="shared" si="50"/>
        <v>27.980639199999999</v>
      </c>
      <c r="O198" s="3">
        <f t="shared" si="54"/>
        <v>30.284792696267338</v>
      </c>
      <c r="P198" s="3">
        <f t="shared" si="55"/>
        <v>46.077242517937364</v>
      </c>
      <c r="Q198" s="3">
        <f t="shared" si="51"/>
        <v>21.585206045</v>
      </c>
      <c r="R198" s="3">
        <f t="shared" si="56"/>
        <v>125.92788045920472</v>
      </c>
      <c r="S198" s="20"/>
    </row>
    <row r="199" spans="2:19" x14ac:dyDescent="0.15">
      <c r="B199" s="55"/>
      <c r="C199" s="6">
        <v>370911</v>
      </c>
      <c r="D199" s="21">
        <v>198714</v>
      </c>
      <c r="E199" s="21">
        <v>198230</v>
      </c>
      <c r="F199" s="21">
        <f t="shared" si="46"/>
        <v>396944</v>
      </c>
      <c r="G199" s="16">
        <f t="shared" si="47"/>
        <v>396.94400000000002</v>
      </c>
      <c r="H199" s="21">
        <v>14107537</v>
      </c>
      <c r="I199" s="21">
        <v>13973565</v>
      </c>
      <c r="J199" s="21">
        <f t="shared" si="52"/>
        <v>28081102</v>
      </c>
      <c r="K199" s="16">
        <f t="shared" si="48"/>
        <v>28.081102000000001</v>
      </c>
      <c r="L199" s="26">
        <f t="shared" si="53"/>
        <v>209159677.40061226</v>
      </c>
      <c r="M199" s="16">
        <f t="shared" si="49"/>
        <v>209.15967740061225</v>
      </c>
      <c r="N199" s="3">
        <f t="shared" si="50"/>
        <v>83.582339199999993</v>
      </c>
      <c r="O199" s="3">
        <f t="shared" si="54"/>
        <v>154.27349547432206</v>
      </c>
      <c r="P199" s="3">
        <f t="shared" si="55"/>
        <v>168.8177912768017</v>
      </c>
      <c r="Q199" s="3">
        <f t="shared" si="51"/>
        <v>40.738626066999998</v>
      </c>
      <c r="R199" s="3">
        <f t="shared" si="56"/>
        <v>447.41225201812375</v>
      </c>
      <c r="S199" s="20"/>
    </row>
    <row r="200" spans="2:19" x14ac:dyDescent="0.15">
      <c r="B200" s="55"/>
      <c r="C200" s="6">
        <v>370921</v>
      </c>
      <c r="D200" s="21">
        <v>85983</v>
      </c>
      <c r="E200" s="21">
        <v>86251</v>
      </c>
      <c r="F200" s="21">
        <f t="shared" si="46"/>
        <v>172234</v>
      </c>
      <c r="G200" s="16">
        <f t="shared" si="47"/>
        <v>172.23400000000001</v>
      </c>
      <c r="H200" s="21">
        <v>6313606</v>
      </c>
      <c r="I200" s="21">
        <v>6299534</v>
      </c>
      <c r="J200" s="21">
        <f t="shared" si="52"/>
        <v>12613140</v>
      </c>
      <c r="K200" s="16">
        <f t="shared" si="48"/>
        <v>12.61314</v>
      </c>
      <c r="L200" s="26">
        <f t="shared" si="53"/>
        <v>89563677.341502175</v>
      </c>
      <c r="M200" s="16">
        <f t="shared" si="49"/>
        <v>89.563677341502171</v>
      </c>
      <c r="N200" s="3">
        <f t="shared" si="50"/>
        <v>44.4153862</v>
      </c>
      <c r="O200" s="3">
        <f t="shared" si="54"/>
        <v>66.575530380941089</v>
      </c>
      <c r="P200" s="3">
        <f t="shared" si="55"/>
        <v>82.541236834159662</v>
      </c>
      <c r="Q200" s="3">
        <f t="shared" si="51"/>
        <v>27.45938069</v>
      </c>
      <c r="R200" s="3">
        <f t="shared" si="56"/>
        <v>220.99153410510075</v>
      </c>
      <c r="S200" s="20"/>
    </row>
    <row r="201" spans="2:19" x14ac:dyDescent="0.15">
      <c r="B201" s="55"/>
      <c r="C201" s="6">
        <v>370923</v>
      </c>
      <c r="D201" s="21">
        <v>75216</v>
      </c>
      <c r="E201" s="21">
        <v>75897</v>
      </c>
      <c r="F201" s="21">
        <f t="shared" si="46"/>
        <v>151113</v>
      </c>
      <c r="G201" s="16">
        <f t="shared" si="47"/>
        <v>151.113</v>
      </c>
      <c r="H201" s="21">
        <v>5654587</v>
      </c>
      <c r="I201" s="21">
        <v>5567006</v>
      </c>
      <c r="J201" s="21">
        <f t="shared" si="52"/>
        <v>11221593</v>
      </c>
      <c r="K201" s="16">
        <f t="shared" si="48"/>
        <v>11.221593</v>
      </c>
      <c r="L201" s="26">
        <f t="shared" si="53"/>
        <v>79112842.373485029</v>
      </c>
      <c r="M201" s="16">
        <f t="shared" si="49"/>
        <v>79.112842373485023</v>
      </c>
      <c r="N201" s="3">
        <f t="shared" si="50"/>
        <v>40.733995899999996</v>
      </c>
      <c r="O201" s="3">
        <f t="shared" si="54"/>
        <v>59.034407617186893</v>
      </c>
      <c r="P201" s="3">
        <f t="shared" si="55"/>
        <v>75.002004488232103</v>
      </c>
      <c r="Q201" s="3">
        <f t="shared" si="51"/>
        <v>26.264737590500001</v>
      </c>
      <c r="R201" s="3">
        <f t="shared" si="56"/>
        <v>201.035145595919</v>
      </c>
      <c r="S201" s="20"/>
    </row>
    <row r="202" spans="2:19" x14ac:dyDescent="0.15">
      <c r="B202" s="55"/>
      <c r="C202" s="6">
        <v>370982</v>
      </c>
      <c r="D202" s="21">
        <v>172667</v>
      </c>
      <c r="E202" s="21">
        <v>174804</v>
      </c>
      <c r="F202" s="21">
        <f t="shared" si="46"/>
        <v>347471</v>
      </c>
      <c r="G202" s="16">
        <f t="shared" si="47"/>
        <v>347.471</v>
      </c>
      <c r="H202" s="21">
        <v>12643508</v>
      </c>
      <c r="I202" s="21">
        <v>12533358</v>
      </c>
      <c r="J202" s="21">
        <f t="shared" si="52"/>
        <v>25176866</v>
      </c>
      <c r="K202" s="16">
        <f t="shared" si="48"/>
        <v>25.176866</v>
      </c>
      <c r="L202" s="26">
        <f t="shared" si="53"/>
        <v>186334027.27209026</v>
      </c>
      <c r="M202" s="16">
        <f t="shared" si="49"/>
        <v>186.33402727209025</v>
      </c>
      <c r="N202" s="3">
        <f t="shared" si="50"/>
        <v>74.959195300000005</v>
      </c>
      <c r="O202" s="3">
        <f t="shared" si="54"/>
        <v>137.33699013975382</v>
      </c>
      <c r="P202" s="3">
        <f t="shared" si="55"/>
        <v>152.3513672740859</v>
      </c>
      <c r="Q202" s="3">
        <f t="shared" si="51"/>
        <v>38.245339461</v>
      </c>
      <c r="R202" s="3">
        <f t="shared" si="56"/>
        <v>402.89289217483974</v>
      </c>
      <c r="S202" s="20"/>
    </row>
    <row r="203" spans="2:19" x14ac:dyDescent="0.15">
      <c r="B203" s="55"/>
      <c r="C203" s="6">
        <v>370983</v>
      </c>
      <c r="D203" s="21">
        <v>110002</v>
      </c>
      <c r="E203" s="21">
        <v>110898</v>
      </c>
      <c r="F203" s="21">
        <f t="shared" si="46"/>
        <v>220900</v>
      </c>
      <c r="G203" s="16">
        <f t="shared" si="47"/>
        <v>220.9</v>
      </c>
      <c r="H203" s="21">
        <v>6254403</v>
      </c>
      <c r="I203" s="21">
        <v>6206626</v>
      </c>
      <c r="J203" s="21">
        <f t="shared" si="52"/>
        <v>12461029</v>
      </c>
      <c r="K203" s="16">
        <f t="shared" si="48"/>
        <v>12.461029</v>
      </c>
      <c r="L203" s="26">
        <f t="shared" si="53"/>
        <v>88417903.002886385</v>
      </c>
      <c r="M203" s="16">
        <f t="shared" si="49"/>
        <v>88.417903002886391</v>
      </c>
      <c r="N203" s="3">
        <f t="shared" si="50"/>
        <v>52.897869999999998</v>
      </c>
      <c r="O203" s="3">
        <f t="shared" si="54"/>
        <v>65.747801982667454</v>
      </c>
      <c r="P203" s="3">
        <f t="shared" si="55"/>
        <v>81.714675226282239</v>
      </c>
      <c r="Q203" s="3">
        <f t="shared" si="51"/>
        <v>27.3287933965</v>
      </c>
      <c r="R203" s="3">
        <f t="shared" si="56"/>
        <v>227.68914060544969</v>
      </c>
      <c r="S203" s="20"/>
    </row>
    <row r="204" spans="2:19" x14ac:dyDescent="0.15">
      <c r="B204" s="55"/>
      <c r="C204" s="6">
        <v>371002</v>
      </c>
      <c r="D204" s="21">
        <v>87564</v>
      </c>
      <c r="E204" s="21">
        <v>87699</v>
      </c>
      <c r="F204" s="21">
        <f t="shared" si="46"/>
        <v>175263</v>
      </c>
      <c r="G204" s="16">
        <f t="shared" si="47"/>
        <v>175.26300000000001</v>
      </c>
      <c r="H204" s="21">
        <v>4117979</v>
      </c>
      <c r="I204" s="21">
        <v>4099914</v>
      </c>
      <c r="J204" s="21">
        <f t="shared" si="52"/>
        <v>8217893</v>
      </c>
      <c r="K204" s="16">
        <f t="shared" si="48"/>
        <v>8.2178930000000001</v>
      </c>
      <c r="L204" s="26">
        <f t="shared" si="53"/>
        <v>56824761.764072962</v>
      </c>
      <c r="M204" s="16">
        <f t="shared" si="49"/>
        <v>56.82476176407296</v>
      </c>
      <c r="N204" s="3">
        <f t="shared" si="50"/>
        <v>44.943340900000003</v>
      </c>
      <c r="O204" s="3">
        <f t="shared" si="54"/>
        <v>43.017426529600073</v>
      </c>
      <c r="P204" s="3">
        <f t="shared" si="55"/>
        <v>58.923383136602233</v>
      </c>
      <c r="Q204" s="3">
        <f t="shared" si="51"/>
        <v>23.686061140500001</v>
      </c>
      <c r="R204" s="3">
        <f t="shared" si="56"/>
        <v>170.57021170670231</v>
      </c>
      <c r="S204" s="20"/>
    </row>
    <row r="205" spans="2:19" x14ac:dyDescent="0.15">
      <c r="B205" s="55"/>
      <c r="C205" s="6">
        <v>371003</v>
      </c>
      <c r="D205" s="21">
        <v>142279</v>
      </c>
      <c r="E205" s="21">
        <v>142481</v>
      </c>
      <c r="F205" s="21">
        <f t="shared" si="46"/>
        <v>284760</v>
      </c>
      <c r="G205" s="16">
        <f t="shared" si="47"/>
        <v>284.76</v>
      </c>
      <c r="H205" s="21">
        <v>5993675</v>
      </c>
      <c r="I205" s="21">
        <v>5944187</v>
      </c>
      <c r="J205" s="21">
        <f t="shared" si="52"/>
        <v>11937862</v>
      </c>
      <c r="K205" s="16">
        <f t="shared" si="48"/>
        <v>11.937862000000001</v>
      </c>
      <c r="L205" s="26">
        <f t="shared" si="53"/>
        <v>84483372.588196024</v>
      </c>
      <c r="M205" s="16">
        <f t="shared" si="49"/>
        <v>84.483372588196019</v>
      </c>
      <c r="N205" s="3">
        <f t="shared" si="50"/>
        <v>64.028667999999996</v>
      </c>
      <c r="O205" s="3">
        <f t="shared" si="54"/>
        <v>62.90722401825051</v>
      </c>
      <c r="P205" s="3">
        <f t="shared" si="55"/>
        <v>78.876304985124619</v>
      </c>
      <c r="Q205" s="3">
        <f t="shared" si="51"/>
        <v>26.879654527</v>
      </c>
      <c r="R205" s="3">
        <f t="shared" si="56"/>
        <v>232.69185153037512</v>
      </c>
      <c r="S205" s="20"/>
    </row>
    <row r="206" spans="2:19" x14ac:dyDescent="0.15">
      <c r="B206" s="55"/>
      <c r="C206" s="6">
        <v>371082</v>
      </c>
      <c r="D206" s="21">
        <v>139735</v>
      </c>
      <c r="E206" s="21">
        <v>139890</v>
      </c>
      <c r="F206" s="21">
        <f t="shared" si="46"/>
        <v>279625</v>
      </c>
      <c r="G206" s="16">
        <f t="shared" si="47"/>
        <v>279.625</v>
      </c>
      <c r="H206" s="21">
        <v>9804460</v>
      </c>
      <c r="I206" s="21">
        <v>9735464</v>
      </c>
      <c r="J206" s="21">
        <f t="shared" si="52"/>
        <v>19539924</v>
      </c>
      <c r="K206" s="16">
        <f t="shared" si="48"/>
        <v>19.539923999999999</v>
      </c>
      <c r="L206" s="26">
        <f t="shared" si="53"/>
        <v>142464078.77375606</v>
      </c>
      <c r="M206" s="16">
        <f t="shared" si="49"/>
        <v>142.46407877375606</v>
      </c>
      <c r="N206" s="3">
        <f t="shared" si="50"/>
        <v>63.133637500000006</v>
      </c>
      <c r="O206" s="3">
        <f t="shared" si="54"/>
        <v>105.04906648245824</v>
      </c>
      <c r="P206" s="3">
        <f t="shared" si="55"/>
        <v>120.70358642738762</v>
      </c>
      <c r="Q206" s="3">
        <f t="shared" si="51"/>
        <v>33.406024754000001</v>
      </c>
      <c r="R206" s="3">
        <f t="shared" si="56"/>
        <v>322.29231516384584</v>
      </c>
      <c r="S206" s="20"/>
    </row>
    <row r="207" spans="2:19" x14ac:dyDescent="0.15">
      <c r="B207" s="55"/>
      <c r="C207" s="6">
        <v>371083</v>
      </c>
      <c r="D207" s="21">
        <v>91695</v>
      </c>
      <c r="E207" s="21">
        <v>92040</v>
      </c>
      <c r="F207" s="21">
        <f t="shared" si="46"/>
        <v>183735</v>
      </c>
      <c r="G207" s="16">
        <f t="shared" si="47"/>
        <v>183.73500000000001</v>
      </c>
      <c r="H207" s="21">
        <v>6504321</v>
      </c>
      <c r="I207" s="21">
        <v>6494796</v>
      </c>
      <c r="J207" s="21">
        <f t="shared" si="52"/>
        <v>12999117</v>
      </c>
      <c r="K207" s="16">
        <f t="shared" si="48"/>
        <v>12.999117</v>
      </c>
      <c r="L207" s="26">
        <f t="shared" si="53"/>
        <v>92474598.499005198</v>
      </c>
      <c r="M207" s="16">
        <f t="shared" si="49"/>
        <v>92.474598499005197</v>
      </c>
      <c r="N207" s="3">
        <f t="shared" si="50"/>
        <v>46.420010500000004</v>
      </c>
      <c r="O207" s="3">
        <f t="shared" si="54"/>
        <v>68.679496002776972</v>
      </c>
      <c r="P207" s="3">
        <f t="shared" si="55"/>
        <v>84.641175357182362</v>
      </c>
      <c r="Q207" s="3">
        <f t="shared" si="51"/>
        <v>27.790741944499999</v>
      </c>
      <c r="R207" s="3">
        <f t="shared" si="56"/>
        <v>227.53142380445934</v>
      </c>
      <c r="S207" s="20"/>
    </row>
    <row r="208" spans="2:19" x14ac:dyDescent="0.15">
      <c r="B208" s="55"/>
      <c r="C208" s="6">
        <v>371102</v>
      </c>
      <c r="D208" s="21">
        <v>175652</v>
      </c>
      <c r="E208" s="21">
        <v>175951</v>
      </c>
      <c r="F208" s="21">
        <f t="shared" si="46"/>
        <v>351603</v>
      </c>
      <c r="G208" s="16">
        <f t="shared" si="47"/>
        <v>351.60300000000001</v>
      </c>
      <c r="H208" s="21">
        <v>13195373</v>
      </c>
      <c r="I208" s="21">
        <v>13088036</v>
      </c>
      <c r="J208" s="21">
        <f t="shared" si="52"/>
        <v>26283409</v>
      </c>
      <c r="K208" s="16">
        <f t="shared" si="48"/>
        <v>26.283408999999999</v>
      </c>
      <c r="L208" s="26">
        <f t="shared" si="53"/>
        <v>195014528.59289449</v>
      </c>
      <c r="M208" s="16">
        <f t="shared" si="49"/>
        <v>195.01452859289449</v>
      </c>
      <c r="N208" s="3">
        <f t="shared" si="50"/>
        <v>75.679402899999999</v>
      </c>
      <c r="O208" s="3">
        <f t="shared" si="54"/>
        <v>143.76682297062848</v>
      </c>
      <c r="P208" s="3">
        <f t="shared" si="55"/>
        <v>158.61348092691409</v>
      </c>
      <c r="Q208" s="3">
        <f t="shared" si="51"/>
        <v>39.195306626499999</v>
      </c>
      <c r="R208" s="3">
        <f t="shared" si="56"/>
        <v>417.2550134240426</v>
      </c>
      <c r="S208" s="20"/>
    </row>
    <row r="209" spans="2:19" x14ac:dyDescent="0.15">
      <c r="B209" s="55"/>
      <c r="C209" s="6">
        <v>371103</v>
      </c>
      <c r="D209" s="21">
        <v>84891</v>
      </c>
      <c r="E209" s="21">
        <v>84603</v>
      </c>
      <c r="F209" s="21">
        <f t="shared" si="46"/>
        <v>169494</v>
      </c>
      <c r="G209" s="16">
        <f t="shared" si="47"/>
        <v>169.494</v>
      </c>
      <c r="H209" s="21">
        <v>3914277</v>
      </c>
      <c r="I209" s="21">
        <v>3872792</v>
      </c>
      <c r="J209" s="21">
        <f t="shared" si="52"/>
        <v>7787069</v>
      </c>
      <c r="K209" s="16">
        <f t="shared" si="48"/>
        <v>7.7870689999999998</v>
      </c>
      <c r="L209" s="26">
        <f t="shared" si="53"/>
        <v>53663605.021352969</v>
      </c>
      <c r="M209" s="16">
        <f t="shared" si="49"/>
        <v>53.663605021352971</v>
      </c>
      <c r="N209" s="3">
        <f t="shared" si="50"/>
        <v>43.937804200000002</v>
      </c>
      <c r="O209" s="3">
        <f t="shared" si="54"/>
        <v>40.752951012433641</v>
      </c>
      <c r="P209" s="3">
        <f t="shared" si="55"/>
        <v>56.642924662404027</v>
      </c>
      <c r="Q209" s="3">
        <f t="shared" si="51"/>
        <v>23.316198736499999</v>
      </c>
      <c r="R209" s="3">
        <f t="shared" si="56"/>
        <v>164.64987861133767</v>
      </c>
      <c r="S209" s="20"/>
    </row>
    <row r="210" spans="2:19" x14ac:dyDescent="0.15">
      <c r="B210" s="55"/>
      <c r="C210" s="6">
        <v>371121</v>
      </c>
      <c r="D210" s="21">
        <v>145016</v>
      </c>
      <c r="E210" s="21">
        <v>145027</v>
      </c>
      <c r="F210" s="21">
        <f t="shared" si="46"/>
        <v>290043</v>
      </c>
      <c r="G210" s="16">
        <f t="shared" si="47"/>
        <v>290.04300000000001</v>
      </c>
      <c r="H210" s="21">
        <v>15488505</v>
      </c>
      <c r="I210" s="21">
        <v>15408551</v>
      </c>
      <c r="J210" s="21">
        <f t="shared" si="52"/>
        <v>30897056</v>
      </c>
      <c r="K210" s="16">
        <f t="shared" si="48"/>
        <v>30.897055999999999</v>
      </c>
      <c r="L210" s="26">
        <f t="shared" si="53"/>
        <v>231416388.07441878</v>
      </c>
      <c r="M210" s="16">
        <f t="shared" si="49"/>
        <v>231.41638807441879</v>
      </c>
      <c r="N210" s="3">
        <f t="shared" si="50"/>
        <v>64.949494900000005</v>
      </c>
      <c r="O210" s="3">
        <f t="shared" si="54"/>
        <v>170.87815555601634</v>
      </c>
      <c r="P210" s="3">
        <f t="shared" si="55"/>
        <v>184.87378235688573</v>
      </c>
      <c r="Q210" s="3">
        <f t="shared" si="51"/>
        <v>43.156122576000001</v>
      </c>
      <c r="R210" s="3">
        <f t="shared" si="56"/>
        <v>463.85755538890203</v>
      </c>
      <c r="S210" s="20"/>
    </row>
    <row r="211" spans="2:19" x14ac:dyDescent="0.15">
      <c r="B211" s="55"/>
      <c r="C211" s="6">
        <v>371122</v>
      </c>
      <c r="D211" s="21">
        <v>204269</v>
      </c>
      <c r="E211" s="21">
        <v>205999</v>
      </c>
      <c r="F211" s="21">
        <f t="shared" si="46"/>
        <v>410268</v>
      </c>
      <c r="G211" s="16">
        <f t="shared" si="47"/>
        <v>410.26799999999997</v>
      </c>
      <c r="H211" s="21">
        <v>15257542</v>
      </c>
      <c r="I211" s="21">
        <v>15217493</v>
      </c>
      <c r="J211" s="21">
        <f t="shared" si="52"/>
        <v>30475035</v>
      </c>
      <c r="K211" s="16">
        <f t="shared" si="48"/>
        <v>30.475034999999998</v>
      </c>
      <c r="L211" s="26">
        <f t="shared" si="53"/>
        <v>228073461.83134612</v>
      </c>
      <c r="M211" s="16">
        <f t="shared" si="49"/>
        <v>228.07346183134612</v>
      </c>
      <c r="N211" s="3">
        <f t="shared" si="50"/>
        <v>85.904712399999994</v>
      </c>
      <c r="O211" s="3">
        <f t="shared" si="54"/>
        <v>168.37846879691901</v>
      </c>
      <c r="P211" s="3">
        <f t="shared" si="55"/>
        <v>182.46219536513308</v>
      </c>
      <c r="Q211" s="3">
        <f t="shared" si="51"/>
        <v>42.793817547499998</v>
      </c>
      <c r="R211" s="3">
        <f t="shared" si="56"/>
        <v>479.53919410955211</v>
      </c>
      <c r="S211" s="20"/>
    </row>
    <row r="212" spans="2:19" x14ac:dyDescent="0.15">
      <c r="B212" s="55"/>
      <c r="C212" s="6">
        <v>371202</v>
      </c>
      <c r="D212" s="21">
        <v>157520</v>
      </c>
      <c r="E212" s="21">
        <v>157743</v>
      </c>
      <c r="F212" s="21">
        <f t="shared" si="46"/>
        <v>315263</v>
      </c>
      <c r="G212" s="16">
        <f t="shared" si="47"/>
        <v>315.26299999999998</v>
      </c>
      <c r="H212" s="21">
        <v>14779007</v>
      </c>
      <c r="I212" s="21">
        <v>14653375</v>
      </c>
      <c r="J212" s="21">
        <f t="shared" si="52"/>
        <v>29432382</v>
      </c>
      <c r="K212" s="16">
        <f t="shared" si="48"/>
        <v>29.432382</v>
      </c>
      <c r="L212" s="26">
        <f t="shared" si="53"/>
        <v>219825322.60331529</v>
      </c>
      <c r="M212" s="16">
        <f t="shared" si="49"/>
        <v>219.8253226033153</v>
      </c>
      <c r="N212" s="3">
        <f t="shared" si="50"/>
        <v>69.345340899999997</v>
      </c>
      <c r="O212" s="3">
        <f t="shared" si="54"/>
        <v>162.21949340817056</v>
      </c>
      <c r="P212" s="3">
        <f t="shared" si="55"/>
        <v>176.51198772603166</v>
      </c>
      <c r="Q212" s="3">
        <f t="shared" si="51"/>
        <v>41.898699946999997</v>
      </c>
      <c r="R212" s="3">
        <f t="shared" si="56"/>
        <v>449.97552198120223</v>
      </c>
      <c r="S212" s="20"/>
    </row>
    <row r="213" spans="2:19" x14ac:dyDescent="0.15">
      <c r="B213" s="55"/>
      <c r="C213" s="6">
        <v>371203</v>
      </c>
      <c r="D213" s="21">
        <v>56237</v>
      </c>
      <c r="E213" s="21">
        <v>56843</v>
      </c>
      <c r="F213" s="21">
        <f t="shared" si="46"/>
        <v>113080</v>
      </c>
      <c r="G213" s="16">
        <f t="shared" si="47"/>
        <v>113.08</v>
      </c>
      <c r="H213" s="21">
        <v>5061403</v>
      </c>
      <c r="I213" s="21">
        <v>4948546</v>
      </c>
      <c r="J213" s="21">
        <f t="shared" si="52"/>
        <v>10009949</v>
      </c>
      <c r="K213" s="16">
        <f t="shared" si="48"/>
        <v>10.009949000000001</v>
      </c>
      <c r="L213" s="26">
        <f t="shared" si="53"/>
        <v>70073965.944467872</v>
      </c>
      <c r="M213" s="16">
        <f t="shared" si="49"/>
        <v>70.073965944467872</v>
      </c>
      <c r="N213" s="3">
        <f t="shared" si="50"/>
        <v>34.104844</v>
      </c>
      <c r="O213" s="3">
        <f t="shared" si="54"/>
        <v>52.527982006458892</v>
      </c>
      <c r="P213" s="3">
        <f t="shared" si="55"/>
        <v>68.481359032339128</v>
      </c>
      <c r="Q213" s="3">
        <f t="shared" si="51"/>
        <v>25.2245412165</v>
      </c>
      <c r="R213" s="3">
        <f t="shared" si="56"/>
        <v>180.33872625529801</v>
      </c>
      <c r="S213" s="20"/>
    </row>
    <row r="214" spans="2:19" x14ac:dyDescent="0.15">
      <c r="B214" s="55"/>
      <c r="C214" s="6">
        <v>371302</v>
      </c>
      <c r="D214" s="21">
        <v>89666</v>
      </c>
      <c r="E214" s="21">
        <v>89527</v>
      </c>
      <c r="F214" s="21">
        <f t="shared" si="46"/>
        <v>179193</v>
      </c>
      <c r="G214" s="16">
        <f t="shared" si="47"/>
        <v>179.19300000000001</v>
      </c>
      <c r="H214" s="21">
        <v>2653308</v>
      </c>
      <c r="I214" s="21">
        <v>2643745</v>
      </c>
      <c r="J214" s="21">
        <f t="shared" si="52"/>
        <v>5297053</v>
      </c>
      <c r="K214" s="16">
        <f t="shared" si="48"/>
        <v>5.297053</v>
      </c>
      <c r="L214" s="26">
        <f t="shared" si="53"/>
        <v>35617566.157951117</v>
      </c>
      <c r="M214" s="16">
        <f t="shared" si="49"/>
        <v>35.617566157951117</v>
      </c>
      <c r="N214" s="3">
        <f t="shared" si="50"/>
        <v>45.6283399</v>
      </c>
      <c r="O214" s="3">
        <f t="shared" si="54"/>
        <v>27.860223725688112</v>
      </c>
      <c r="P214" s="3">
        <f t="shared" si="55"/>
        <v>43.624512226345935</v>
      </c>
      <c r="Q214" s="3">
        <f t="shared" si="51"/>
        <v>21.178520000500001</v>
      </c>
      <c r="R214" s="3">
        <f t="shared" si="56"/>
        <v>138.29159585253404</v>
      </c>
      <c r="S214" s="20"/>
    </row>
    <row r="215" spans="2:19" x14ac:dyDescent="0.15">
      <c r="B215" s="55"/>
      <c r="C215" s="6">
        <v>371311</v>
      </c>
      <c r="D215" s="21">
        <v>55664</v>
      </c>
      <c r="E215" s="21">
        <v>55904</v>
      </c>
      <c r="F215" s="21">
        <f t="shared" si="46"/>
        <v>111568</v>
      </c>
      <c r="G215" s="16">
        <f t="shared" si="47"/>
        <v>111.568</v>
      </c>
      <c r="H215" s="21">
        <v>3243655</v>
      </c>
      <c r="I215" s="21">
        <v>3197213</v>
      </c>
      <c r="J215" s="21">
        <f t="shared" si="52"/>
        <v>6440868</v>
      </c>
      <c r="K215" s="16">
        <f t="shared" si="48"/>
        <v>6.440868</v>
      </c>
      <c r="L215" s="26">
        <f t="shared" si="53"/>
        <v>43855512.091743544</v>
      </c>
      <c r="M215" s="16">
        <f t="shared" si="49"/>
        <v>43.855512091743542</v>
      </c>
      <c r="N215" s="3">
        <f t="shared" si="50"/>
        <v>33.841302400000004</v>
      </c>
      <c r="O215" s="3">
        <f t="shared" si="54"/>
        <v>33.738431276282256</v>
      </c>
      <c r="P215" s="3">
        <f t="shared" si="55"/>
        <v>49.567366422983795</v>
      </c>
      <c r="Q215" s="3">
        <f t="shared" si="51"/>
        <v>22.160485178000002</v>
      </c>
      <c r="R215" s="3">
        <f t="shared" si="56"/>
        <v>139.30758527726607</v>
      </c>
      <c r="S215" s="20"/>
    </row>
    <row r="216" spans="2:19" x14ac:dyDescent="0.15">
      <c r="B216" s="55"/>
      <c r="C216" s="6">
        <v>371312</v>
      </c>
      <c r="D216" s="21">
        <v>103899</v>
      </c>
      <c r="E216" s="21">
        <v>104063</v>
      </c>
      <c r="F216" s="21">
        <f t="shared" si="46"/>
        <v>207962</v>
      </c>
      <c r="G216" s="16">
        <f t="shared" si="47"/>
        <v>207.96199999999999</v>
      </c>
      <c r="H216" s="21">
        <v>4330202</v>
      </c>
      <c r="I216" s="21">
        <v>4314532</v>
      </c>
      <c r="J216" s="21">
        <f t="shared" si="52"/>
        <v>8644734</v>
      </c>
      <c r="K216" s="16">
        <f t="shared" si="48"/>
        <v>8.6447339999999997</v>
      </c>
      <c r="L216" s="26">
        <f t="shared" si="53"/>
        <v>59966372.704293676</v>
      </c>
      <c r="M216" s="16">
        <f t="shared" si="49"/>
        <v>59.966372704293676</v>
      </c>
      <c r="N216" s="3">
        <f t="shared" si="50"/>
        <v>50.642776600000005</v>
      </c>
      <c r="O216" s="3">
        <f t="shared" si="54"/>
        <v>45.269682605290981</v>
      </c>
      <c r="P216" s="3">
        <f t="shared" si="55"/>
        <v>61.189741268877455</v>
      </c>
      <c r="Q216" s="3">
        <f t="shared" si="51"/>
        <v>24.052504139</v>
      </c>
      <c r="R216" s="3">
        <f t="shared" si="56"/>
        <v>181.15470461316846</v>
      </c>
      <c r="S216" s="20"/>
    </row>
    <row r="217" spans="2:19" x14ac:dyDescent="0.15">
      <c r="B217" s="55"/>
      <c r="C217" s="6">
        <v>371321</v>
      </c>
      <c r="D217" s="21">
        <v>142982</v>
      </c>
      <c r="E217" s="21">
        <v>145643</v>
      </c>
      <c r="F217" s="21">
        <f t="shared" si="46"/>
        <v>288625</v>
      </c>
      <c r="G217" s="16">
        <f t="shared" si="47"/>
        <v>288.625</v>
      </c>
      <c r="H217" s="21">
        <v>8024387</v>
      </c>
      <c r="I217" s="21">
        <v>7988620</v>
      </c>
      <c r="J217" s="21">
        <f t="shared" si="52"/>
        <v>16013007</v>
      </c>
      <c r="K217" s="16">
        <f t="shared" si="48"/>
        <v>16.013007000000002</v>
      </c>
      <c r="L217" s="26">
        <f t="shared" si="53"/>
        <v>115365274.87490182</v>
      </c>
      <c r="M217" s="16">
        <f t="shared" si="49"/>
        <v>115.36527487490181</v>
      </c>
      <c r="N217" s="3">
        <f t="shared" si="50"/>
        <v>64.702337499999999</v>
      </c>
      <c r="O217" s="3">
        <f t="shared" si="54"/>
        <v>85.277653369857191</v>
      </c>
      <c r="P217" s="3">
        <f t="shared" si="55"/>
        <v>101.15450929475418</v>
      </c>
      <c r="Q217" s="3">
        <f t="shared" si="51"/>
        <v>30.378166509499998</v>
      </c>
      <c r="R217" s="3">
        <f t="shared" si="56"/>
        <v>281.51266667411136</v>
      </c>
      <c r="S217" s="20"/>
    </row>
    <row r="218" spans="2:19" x14ac:dyDescent="0.15">
      <c r="B218" s="55"/>
      <c r="C218" s="6">
        <v>371322</v>
      </c>
      <c r="D218" s="21">
        <v>83505</v>
      </c>
      <c r="E218" s="21">
        <v>83341</v>
      </c>
      <c r="F218" s="21">
        <f t="shared" si="46"/>
        <v>166846</v>
      </c>
      <c r="G218" s="16">
        <f t="shared" si="47"/>
        <v>166.846</v>
      </c>
      <c r="H218" s="21">
        <v>4404020</v>
      </c>
      <c r="I218" s="21">
        <v>4379171</v>
      </c>
      <c r="J218" s="21">
        <f t="shared" si="52"/>
        <v>8783191</v>
      </c>
      <c r="K218" s="16">
        <f t="shared" si="48"/>
        <v>8.7831910000000004</v>
      </c>
      <c r="L218" s="26">
        <f t="shared" si="53"/>
        <v>60987424.626150534</v>
      </c>
      <c r="M218" s="16">
        <f t="shared" si="49"/>
        <v>60.987424626150535</v>
      </c>
      <c r="N218" s="3">
        <f t="shared" si="50"/>
        <v>43.476257799999999</v>
      </c>
      <c r="O218" s="3">
        <f t="shared" si="54"/>
        <v>46.002068692540469</v>
      </c>
      <c r="P218" s="3">
        <f t="shared" si="55"/>
        <v>61.926328125304991</v>
      </c>
      <c r="Q218" s="3">
        <f t="shared" si="51"/>
        <v>24.1713694735</v>
      </c>
      <c r="R218" s="3">
        <f t="shared" si="56"/>
        <v>175.57602409134546</v>
      </c>
      <c r="S218" s="20"/>
    </row>
    <row r="219" spans="2:19" x14ac:dyDescent="0.15">
      <c r="B219" s="55"/>
      <c r="C219" s="6">
        <v>371323</v>
      </c>
      <c r="D219" s="21">
        <v>241036</v>
      </c>
      <c r="E219" s="21">
        <v>242242</v>
      </c>
      <c r="F219" s="21">
        <f t="shared" si="46"/>
        <v>483278</v>
      </c>
      <c r="G219" s="16">
        <f t="shared" si="47"/>
        <v>483.27800000000002</v>
      </c>
      <c r="H219" s="21">
        <v>21029852</v>
      </c>
      <c r="I219" s="21">
        <v>20896113</v>
      </c>
      <c r="J219" s="21">
        <f t="shared" si="52"/>
        <v>41925965</v>
      </c>
      <c r="K219" s="16">
        <f t="shared" si="48"/>
        <v>41.925964999999998</v>
      </c>
      <c r="L219" s="26">
        <f t="shared" si="53"/>
        <v>319579958.29884732</v>
      </c>
      <c r="M219" s="16">
        <f t="shared" si="49"/>
        <v>319.57995829884732</v>
      </c>
      <c r="N219" s="3">
        <f t="shared" si="50"/>
        <v>98.630355399999999</v>
      </c>
      <c r="O219" s="3">
        <f t="shared" si="54"/>
        <v>237.52890401947212</v>
      </c>
      <c r="P219" s="3">
        <f t="shared" si="55"/>
        <v>248.47498191678847</v>
      </c>
      <c r="Q219" s="3">
        <f t="shared" si="51"/>
        <v>52.624440952500002</v>
      </c>
      <c r="R219" s="3">
        <f t="shared" si="56"/>
        <v>637.25868228876061</v>
      </c>
      <c r="S219" s="20"/>
    </row>
    <row r="220" spans="2:19" x14ac:dyDescent="0.15">
      <c r="B220" s="55"/>
      <c r="C220" s="6">
        <v>371324</v>
      </c>
      <c r="D220" s="21">
        <v>123683</v>
      </c>
      <c r="E220" s="21">
        <v>124679</v>
      </c>
      <c r="F220" s="21">
        <f t="shared" si="46"/>
        <v>248362</v>
      </c>
      <c r="G220" s="16">
        <f t="shared" si="47"/>
        <v>248.36199999999999</v>
      </c>
      <c r="H220" s="21">
        <v>5810663</v>
      </c>
      <c r="I220" s="21">
        <v>5808411</v>
      </c>
      <c r="J220" s="21">
        <f t="shared" si="52"/>
        <v>11619074</v>
      </c>
      <c r="K220" s="16">
        <f t="shared" si="48"/>
        <v>11.619073999999999</v>
      </c>
      <c r="L220" s="26">
        <f t="shared" si="53"/>
        <v>82090750.68645069</v>
      </c>
      <c r="M220" s="16">
        <f t="shared" si="49"/>
        <v>82.09075068645069</v>
      </c>
      <c r="N220" s="3">
        <f t="shared" si="50"/>
        <v>57.684496600000003</v>
      </c>
      <c r="O220" s="3">
        <f t="shared" si="54"/>
        <v>61.181206506252622</v>
      </c>
      <c r="P220" s="3">
        <f t="shared" si="55"/>
        <v>77.150267545205537</v>
      </c>
      <c r="Q220" s="3">
        <f t="shared" si="51"/>
        <v>26.605975029</v>
      </c>
      <c r="R220" s="3">
        <f t="shared" si="56"/>
        <v>222.62194568045817</v>
      </c>
      <c r="S220" s="20"/>
    </row>
    <row r="221" spans="2:19" x14ac:dyDescent="0.15">
      <c r="B221" s="55"/>
      <c r="C221" s="6">
        <v>371325</v>
      </c>
      <c r="D221" s="21">
        <v>123087</v>
      </c>
      <c r="E221" s="21">
        <v>123597</v>
      </c>
      <c r="F221" s="21">
        <f t="shared" si="46"/>
        <v>246684</v>
      </c>
      <c r="G221" s="16">
        <f t="shared" si="47"/>
        <v>246.684</v>
      </c>
      <c r="H221" s="21">
        <v>6100670</v>
      </c>
      <c r="I221" s="21">
        <v>6101918</v>
      </c>
      <c r="J221" s="21">
        <f t="shared" si="52"/>
        <v>12202588</v>
      </c>
      <c r="K221" s="16">
        <f t="shared" si="48"/>
        <v>12.202588</v>
      </c>
      <c r="L221" s="26">
        <f t="shared" si="53"/>
        <v>86473053.506797299</v>
      </c>
      <c r="M221" s="16">
        <f t="shared" si="49"/>
        <v>86.473053506797299</v>
      </c>
      <c r="N221" s="3">
        <f t="shared" si="50"/>
        <v>57.392021200000002</v>
      </c>
      <c r="O221" s="3">
        <f t="shared" si="54"/>
        <v>64.343348005652672</v>
      </c>
      <c r="P221" s="3">
        <f t="shared" si="55"/>
        <v>80.311660799803576</v>
      </c>
      <c r="Q221" s="3">
        <f t="shared" si="51"/>
        <v>27.106921798000002</v>
      </c>
      <c r="R221" s="3">
        <f t="shared" si="56"/>
        <v>229.15395180345624</v>
      </c>
      <c r="S221" s="20"/>
    </row>
    <row r="222" spans="2:19" x14ac:dyDescent="0.15">
      <c r="B222" s="55"/>
      <c r="C222" s="6">
        <v>371326</v>
      </c>
      <c r="D222" s="21">
        <v>153054</v>
      </c>
      <c r="E222" s="21">
        <v>153014</v>
      </c>
      <c r="F222" s="21">
        <f t="shared" si="46"/>
        <v>306068</v>
      </c>
      <c r="G222" s="16">
        <f t="shared" si="47"/>
        <v>306.06799999999998</v>
      </c>
      <c r="H222" s="21">
        <v>9815320</v>
      </c>
      <c r="I222" s="21">
        <v>9809861</v>
      </c>
      <c r="J222" s="21">
        <f t="shared" si="52"/>
        <v>19625181</v>
      </c>
      <c r="K222" s="16">
        <f t="shared" si="48"/>
        <v>19.625181000000001</v>
      </c>
      <c r="L222" s="26">
        <f t="shared" si="53"/>
        <v>143122788.29002747</v>
      </c>
      <c r="M222" s="16">
        <f t="shared" si="49"/>
        <v>143.12278829002747</v>
      </c>
      <c r="N222" s="3">
        <f t="shared" si="50"/>
        <v>67.742652399999997</v>
      </c>
      <c r="O222" s="3">
        <f t="shared" si="54"/>
        <v>105.5313095755875</v>
      </c>
      <c r="P222" s="3">
        <f t="shared" si="55"/>
        <v>121.17877947242582</v>
      </c>
      <c r="Q222" s="3">
        <f t="shared" si="51"/>
        <v>33.479217888500003</v>
      </c>
      <c r="R222" s="3">
        <f t="shared" si="56"/>
        <v>327.93195933651327</v>
      </c>
      <c r="S222" s="20"/>
    </row>
    <row r="223" spans="2:19" x14ac:dyDescent="0.15">
      <c r="B223" s="55"/>
      <c r="C223" s="6">
        <v>371327</v>
      </c>
      <c r="D223" s="21">
        <v>160648</v>
      </c>
      <c r="E223" s="21">
        <v>161435</v>
      </c>
      <c r="F223" s="21">
        <f t="shared" si="46"/>
        <v>322083</v>
      </c>
      <c r="G223" s="16">
        <f t="shared" si="47"/>
        <v>322.08300000000003</v>
      </c>
      <c r="H223" s="21">
        <v>9276714</v>
      </c>
      <c r="I223" s="21">
        <v>9254654</v>
      </c>
      <c r="J223" s="21">
        <f t="shared" si="52"/>
        <v>18531368</v>
      </c>
      <c r="K223" s="16">
        <f t="shared" si="48"/>
        <v>18.531368000000001</v>
      </c>
      <c r="L223" s="26">
        <f t="shared" si="53"/>
        <v>134684268.11033413</v>
      </c>
      <c r="M223" s="16">
        <f t="shared" si="49"/>
        <v>134.68426811033413</v>
      </c>
      <c r="N223" s="3">
        <f t="shared" si="50"/>
        <v>70.534066899999999</v>
      </c>
      <c r="O223" s="3">
        <f t="shared" si="54"/>
        <v>99.359353680017506</v>
      </c>
      <c r="P223" s="3">
        <f t="shared" si="55"/>
        <v>115.09123101479503</v>
      </c>
      <c r="Q223" s="3">
        <f t="shared" si="51"/>
        <v>32.540179428000002</v>
      </c>
      <c r="R223" s="3">
        <f t="shared" si="56"/>
        <v>317.52483102281252</v>
      </c>
      <c r="S223" s="20"/>
    </row>
    <row r="224" spans="2:19" x14ac:dyDescent="0.15">
      <c r="B224" s="55"/>
      <c r="C224" s="6">
        <v>371328</v>
      </c>
      <c r="D224" s="21">
        <v>135565</v>
      </c>
      <c r="E224" s="21">
        <v>136226</v>
      </c>
      <c r="F224" s="21">
        <f t="shared" si="46"/>
        <v>271791</v>
      </c>
      <c r="G224" s="16">
        <f t="shared" si="47"/>
        <v>271.791</v>
      </c>
      <c r="H224" s="21">
        <v>9048337</v>
      </c>
      <c r="I224" s="21">
        <v>9016687</v>
      </c>
      <c r="J224" s="21">
        <f t="shared" si="52"/>
        <v>18065024</v>
      </c>
      <c r="K224" s="16">
        <f t="shared" si="48"/>
        <v>18.065024000000001</v>
      </c>
      <c r="L224" s="26">
        <f t="shared" si="53"/>
        <v>131094962.44124217</v>
      </c>
      <c r="M224" s="16">
        <f t="shared" si="49"/>
        <v>131.09496244124216</v>
      </c>
      <c r="N224" s="3">
        <f t="shared" si="50"/>
        <v>61.768171300000006</v>
      </c>
      <c r="O224" s="3">
        <f t="shared" si="54"/>
        <v>96.738011494465852</v>
      </c>
      <c r="P224" s="3">
        <f t="shared" si="55"/>
        <v>112.5019059051121</v>
      </c>
      <c r="Q224" s="3">
        <f t="shared" si="51"/>
        <v>32.139823104000001</v>
      </c>
      <c r="R224" s="3">
        <f t="shared" si="56"/>
        <v>303.14791180357798</v>
      </c>
      <c r="S224" s="20"/>
    </row>
    <row r="225" spans="2:19" x14ac:dyDescent="0.15">
      <c r="B225" s="55"/>
      <c r="C225" s="6">
        <v>371329</v>
      </c>
      <c r="D225" s="21">
        <v>100241</v>
      </c>
      <c r="E225" s="21">
        <v>100171</v>
      </c>
      <c r="F225" s="21">
        <f t="shared" si="46"/>
        <v>200412</v>
      </c>
      <c r="G225" s="16">
        <f t="shared" si="47"/>
        <v>200.41200000000001</v>
      </c>
      <c r="H225" s="21">
        <v>5990086</v>
      </c>
      <c r="I225" s="21">
        <v>5942477</v>
      </c>
      <c r="J225" s="21">
        <f t="shared" si="52"/>
        <v>11932563</v>
      </c>
      <c r="K225" s="16">
        <f t="shared" si="48"/>
        <v>11.932563</v>
      </c>
      <c r="L225" s="26">
        <f t="shared" si="53"/>
        <v>84443571.138759792</v>
      </c>
      <c r="M225" s="16">
        <f t="shared" si="49"/>
        <v>84.443571138759793</v>
      </c>
      <c r="N225" s="3">
        <f t="shared" si="50"/>
        <v>49.326811599999999</v>
      </c>
      <c r="O225" s="3">
        <f t="shared" si="54"/>
        <v>62.878503156019924</v>
      </c>
      <c r="P225" s="3">
        <f t="shared" si="55"/>
        <v>78.847592219501308</v>
      </c>
      <c r="Q225" s="3">
        <f t="shared" si="51"/>
        <v>26.875105335500002</v>
      </c>
      <c r="R225" s="3">
        <f t="shared" si="56"/>
        <v>217.92801231102123</v>
      </c>
      <c r="S225" s="20"/>
    </row>
    <row r="226" spans="2:19" x14ac:dyDescent="0.15">
      <c r="B226" s="55"/>
      <c r="C226" s="6">
        <v>371402</v>
      </c>
      <c r="D226" s="21">
        <v>54541</v>
      </c>
      <c r="E226" s="21">
        <v>54134</v>
      </c>
      <c r="F226" s="21">
        <f t="shared" si="46"/>
        <v>108675</v>
      </c>
      <c r="G226" s="16">
        <f t="shared" si="47"/>
        <v>108.675</v>
      </c>
      <c r="H226" s="21">
        <v>1941730</v>
      </c>
      <c r="I226" s="21">
        <v>1916169</v>
      </c>
      <c r="J226" s="21">
        <f t="shared" si="52"/>
        <v>3857899</v>
      </c>
      <c r="K226" s="16">
        <f t="shared" si="48"/>
        <v>3.8578990000000002</v>
      </c>
      <c r="L226" s="26">
        <f t="shared" si="53"/>
        <v>25409476.371768687</v>
      </c>
      <c r="M226" s="16">
        <f t="shared" si="49"/>
        <v>25.409476371768687</v>
      </c>
      <c r="N226" s="3">
        <f t="shared" si="50"/>
        <v>33.337052499999999</v>
      </c>
      <c r="O226" s="3">
        <f t="shared" si="54"/>
        <v>20.593161843071272</v>
      </c>
      <c r="P226" s="3">
        <f t="shared" si="55"/>
        <v>36.260396254593928</v>
      </c>
      <c r="Q226" s="3">
        <f t="shared" si="51"/>
        <v>19.943006291500001</v>
      </c>
      <c r="R226" s="3">
        <f t="shared" si="56"/>
        <v>110.1336168891652</v>
      </c>
      <c r="S226" s="20"/>
    </row>
    <row r="227" spans="2:19" x14ac:dyDescent="0.15">
      <c r="B227" s="55"/>
      <c r="C227" s="6">
        <v>371403</v>
      </c>
      <c r="D227" s="21">
        <v>71369</v>
      </c>
      <c r="E227" s="21">
        <v>71926</v>
      </c>
      <c r="F227" s="21">
        <f t="shared" si="46"/>
        <v>143295</v>
      </c>
      <c r="G227" s="16">
        <f t="shared" si="47"/>
        <v>143.29499999999999</v>
      </c>
      <c r="H227" s="21">
        <v>4434345</v>
      </c>
      <c r="I227" s="21">
        <v>4401884</v>
      </c>
      <c r="J227" s="21">
        <f t="shared" si="52"/>
        <v>8836229</v>
      </c>
      <c r="K227" s="16">
        <f t="shared" si="48"/>
        <v>8.8362289999999994</v>
      </c>
      <c r="L227" s="26">
        <f t="shared" si="53"/>
        <v>61378805.576095924</v>
      </c>
      <c r="M227" s="16">
        <f t="shared" si="49"/>
        <v>61.378805576095921</v>
      </c>
      <c r="N227" s="3">
        <f t="shared" si="50"/>
        <v>39.371318500000001</v>
      </c>
      <c r="O227" s="3">
        <f t="shared" si="54"/>
        <v>46.282850458609502</v>
      </c>
      <c r="P227" s="3">
        <f t="shared" si="55"/>
        <v>62.208670342595596</v>
      </c>
      <c r="Q227" s="3">
        <f t="shared" si="51"/>
        <v>24.216902596499999</v>
      </c>
      <c r="R227" s="3">
        <f t="shared" si="56"/>
        <v>172.07974189770511</v>
      </c>
      <c r="S227" s="20"/>
    </row>
    <row r="228" spans="2:19" x14ac:dyDescent="0.15">
      <c r="B228" s="55"/>
      <c r="C228" s="6">
        <v>371422</v>
      </c>
      <c r="D228" s="21">
        <v>42902</v>
      </c>
      <c r="E228" s="21">
        <v>43261</v>
      </c>
      <c r="F228" s="21">
        <f t="shared" si="46"/>
        <v>86163</v>
      </c>
      <c r="G228" s="16">
        <f t="shared" si="47"/>
        <v>86.162999999999997</v>
      </c>
      <c r="H228" s="21">
        <v>2101539</v>
      </c>
      <c r="I228" s="21">
        <v>2098777</v>
      </c>
      <c r="J228" s="21">
        <f t="shared" si="52"/>
        <v>4200316</v>
      </c>
      <c r="K228" s="16">
        <f t="shared" si="48"/>
        <v>4.2003159999999999</v>
      </c>
      <c r="L228" s="26">
        <f t="shared" si="53"/>
        <v>27819877.208665829</v>
      </c>
      <c r="M228" s="16">
        <f t="shared" si="49"/>
        <v>27.819877208665829</v>
      </c>
      <c r="N228" s="3">
        <f t="shared" si="50"/>
        <v>29.413210900000003</v>
      </c>
      <c r="O228" s="3">
        <f t="shared" si="54"/>
        <v>22.307416361313013</v>
      </c>
      <c r="P228" s="3">
        <f t="shared" si="55"/>
        <v>37.999259418331533</v>
      </c>
      <c r="Q228" s="3">
        <f t="shared" si="51"/>
        <v>20.236971285999999</v>
      </c>
      <c r="R228" s="3">
        <f t="shared" si="56"/>
        <v>109.95685796564455</v>
      </c>
      <c r="S228" s="20"/>
    </row>
    <row r="229" spans="2:19" x14ac:dyDescent="0.15">
      <c r="B229" s="55"/>
      <c r="C229" s="6">
        <v>371423</v>
      </c>
      <c r="D229" s="21">
        <v>48844</v>
      </c>
      <c r="E229" s="21">
        <v>49300</v>
      </c>
      <c r="F229" s="21">
        <f t="shared" si="46"/>
        <v>98144</v>
      </c>
      <c r="G229" s="16">
        <f t="shared" si="47"/>
        <v>98.144000000000005</v>
      </c>
      <c r="H229" s="21">
        <v>2350621</v>
      </c>
      <c r="I229" s="21">
        <v>2351547</v>
      </c>
      <c r="J229" s="21">
        <f t="shared" si="52"/>
        <v>4702168</v>
      </c>
      <c r="K229" s="16">
        <f t="shared" si="48"/>
        <v>4.7021680000000003</v>
      </c>
      <c r="L229" s="26">
        <f t="shared" si="53"/>
        <v>31374266.808014851</v>
      </c>
      <c r="M229" s="16">
        <f t="shared" si="49"/>
        <v>31.374266808014852</v>
      </c>
      <c r="N229" s="3">
        <f t="shared" si="50"/>
        <v>31.501499200000001</v>
      </c>
      <c r="O229" s="3">
        <f t="shared" si="54"/>
        <v>24.837173088778336</v>
      </c>
      <c r="P229" s="3">
        <f t="shared" si="55"/>
        <v>40.56339607530191</v>
      </c>
      <c r="Q229" s="3">
        <f t="shared" si="51"/>
        <v>20.667811228000001</v>
      </c>
      <c r="R229" s="3">
        <f t="shared" si="56"/>
        <v>117.56987959208026</v>
      </c>
      <c r="S229" s="20"/>
    </row>
    <row r="230" spans="2:19" x14ac:dyDescent="0.15">
      <c r="B230" s="55"/>
      <c r="C230" s="6">
        <v>371424</v>
      </c>
      <c r="D230" s="21">
        <v>66636</v>
      </c>
      <c r="E230" s="21">
        <v>67005</v>
      </c>
      <c r="F230" s="21">
        <f t="shared" si="46"/>
        <v>133641</v>
      </c>
      <c r="G230" s="16">
        <f t="shared" si="47"/>
        <v>133.64099999999999</v>
      </c>
      <c r="H230" s="21">
        <v>4620892</v>
      </c>
      <c r="I230" s="21">
        <v>4574842</v>
      </c>
      <c r="J230" s="21">
        <f t="shared" si="52"/>
        <v>9195734</v>
      </c>
      <c r="K230" s="16">
        <f t="shared" si="48"/>
        <v>9.1957339999999999</v>
      </c>
      <c r="L230" s="26">
        <f t="shared" si="53"/>
        <v>64035288.222058788</v>
      </c>
      <c r="M230" s="16">
        <f t="shared" si="49"/>
        <v>64.035288222058782</v>
      </c>
      <c r="N230" s="3">
        <f t="shared" si="50"/>
        <v>37.688626299999996</v>
      </c>
      <c r="O230" s="3">
        <f t="shared" si="54"/>
        <v>48.189374232453723</v>
      </c>
      <c r="P230" s="3">
        <f t="shared" si="55"/>
        <v>64.125056923393203</v>
      </c>
      <c r="Q230" s="3">
        <f t="shared" si="51"/>
        <v>24.525537639</v>
      </c>
      <c r="R230" s="3">
        <f t="shared" si="56"/>
        <v>174.52859509484691</v>
      </c>
      <c r="S230" s="20"/>
    </row>
    <row r="231" spans="2:19" x14ac:dyDescent="0.15">
      <c r="B231" s="55"/>
      <c r="C231" s="6">
        <v>371425</v>
      </c>
      <c r="D231" s="21">
        <v>84485</v>
      </c>
      <c r="E231" s="21">
        <v>84614</v>
      </c>
      <c r="F231" s="21">
        <f t="shared" si="46"/>
        <v>169099</v>
      </c>
      <c r="G231" s="16">
        <f t="shared" si="47"/>
        <v>169.09899999999999</v>
      </c>
      <c r="H231" s="21">
        <v>4141123</v>
      </c>
      <c r="I231" s="21">
        <v>4092568</v>
      </c>
      <c r="J231" s="21">
        <f t="shared" si="52"/>
        <v>8233691</v>
      </c>
      <c r="K231" s="16">
        <f t="shared" si="48"/>
        <v>8.2336910000000003</v>
      </c>
      <c r="L231" s="26">
        <f t="shared" si="53"/>
        <v>56940868.724921107</v>
      </c>
      <c r="M231" s="16">
        <f t="shared" si="49"/>
        <v>56.94086872492111</v>
      </c>
      <c r="N231" s="3">
        <f t="shared" si="50"/>
        <v>43.868955700000001</v>
      </c>
      <c r="O231" s="3">
        <f t="shared" si="54"/>
        <v>43.100633295087654</v>
      </c>
      <c r="P231" s="3">
        <f t="shared" si="55"/>
        <v>59.007142698158084</v>
      </c>
      <c r="Q231" s="3">
        <f t="shared" si="51"/>
        <v>23.6996237235</v>
      </c>
      <c r="R231" s="3">
        <f t="shared" si="56"/>
        <v>169.67635541674574</v>
      </c>
      <c r="S231" s="20"/>
    </row>
    <row r="232" spans="2:19" x14ac:dyDescent="0.15">
      <c r="B232" s="55"/>
      <c r="C232" s="6">
        <v>371426</v>
      </c>
      <c r="D232" s="21">
        <v>67153</v>
      </c>
      <c r="E232" s="21">
        <v>67142</v>
      </c>
      <c r="F232" s="21">
        <f t="shared" si="46"/>
        <v>134295</v>
      </c>
      <c r="G232" s="16">
        <f t="shared" si="47"/>
        <v>134.29499999999999</v>
      </c>
      <c r="H232" s="21">
        <v>2797334</v>
      </c>
      <c r="I232" s="21">
        <v>2759901</v>
      </c>
      <c r="J232" s="21">
        <f t="shared" si="52"/>
        <v>5557235</v>
      </c>
      <c r="K232" s="16">
        <f t="shared" si="48"/>
        <v>5.5572350000000004</v>
      </c>
      <c r="L232" s="26">
        <f t="shared" si="53"/>
        <v>37482765.183790803</v>
      </c>
      <c r="M232" s="16">
        <f t="shared" si="49"/>
        <v>37.482765183790804</v>
      </c>
      <c r="N232" s="3">
        <f t="shared" si="50"/>
        <v>37.802618500000001</v>
      </c>
      <c r="O232" s="3">
        <f t="shared" si="54"/>
        <v>29.19007151755391</v>
      </c>
      <c r="P232" s="3">
        <f t="shared" si="55"/>
        <v>44.97006680358669</v>
      </c>
      <c r="Q232" s="3">
        <f t="shared" si="51"/>
        <v>21.401886247500002</v>
      </c>
      <c r="R232" s="3">
        <f t="shared" si="56"/>
        <v>133.36464306864059</v>
      </c>
      <c r="S232" s="20"/>
    </row>
    <row r="233" spans="2:19" x14ac:dyDescent="0.15">
      <c r="B233" s="55"/>
      <c r="C233" s="6">
        <v>371427</v>
      </c>
      <c r="D233" s="21">
        <v>39867</v>
      </c>
      <c r="E233" s="21">
        <v>40546</v>
      </c>
      <c r="F233" s="21">
        <f t="shared" si="46"/>
        <v>80413</v>
      </c>
      <c r="G233" s="16">
        <f t="shared" si="47"/>
        <v>80.412999999999997</v>
      </c>
      <c r="H233" s="21">
        <v>2443556</v>
      </c>
      <c r="I233" s="21">
        <v>2401025</v>
      </c>
      <c r="J233" s="21">
        <f t="shared" si="52"/>
        <v>4844581</v>
      </c>
      <c r="K233" s="16">
        <f t="shared" si="48"/>
        <v>4.8445809999999998</v>
      </c>
      <c r="L233" s="26">
        <f t="shared" si="53"/>
        <v>32387265.271205317</v>
      </c>
      <c r="M233" s="16">
        <f t="shared" si="49"/>
        <v>32.387265271205315</v>
      </c>
      <c r="N233" s="3">
        <f t="shared" si="50"/>
        <v>28.4109859</v>
      </c>
      <c r="O233" s="3">
        <f t="shared" si="54"/>
        <v>25.558568333236703</v>
      </c>
      <c r="P233" s="3">
        <f t="shared" si="55"/>
        <v>41.294173166647511</v>
      </c>
      <c r="Q233" s="3">
        <f t="shared" si="51"/>
        <v>20.790072788500002</v>
      </c>
      <c r="R233" s="3">
        <f t="shared" si="56"/>
        <v>116.05380018838422</v>
      </c>
      <c r="S233" s="20"/>
    </row>
    <row r="234" spans="2:19" x14ac:dyDescent="0.15">
      <c r="B234" s="55"/>
      <c r="C234" s="6">
        <v>371428</v>
      </c>
      <c r="D234" s="21">
        <v>29606</v>
      </c>
      <c r="E234" s="21">
        <v>30342</v>
      </c>
      <c r="F234" s="21">
        <f t="shared" si="46"/>
        <v>59948</v>
      </c>
      <c r="G234" s="16">
        <f t="shared" si="47"/>
        <v>59.948</v>
      </c>
      <c r="H234" s="21">
        <v>1415424</v>
      </c>
      <c r="I234" s="21">
        <v>1406120</v>
      </c>
      <c r="J234" s="21">
        <f t="shared" si="52"/>
        <v>2821544</v>
      </c>
      <c r="K234" s="16">
        <f t="shared" si="48"/>
        <v>2.8215439999999998</v>
      </c>
      <c r="L234" s="26">
        <f t="shared" si="53"/>
        <v>18200332.404299602</v>
      </c>
      <c r="M234" s="16">
        <f t="shared" si="49"/>
        <v>18.200332404299601</v>
      </c>
      <c r="N234" s="3">
        <f t="shared" si="50"/>
        <v>24.8439364</v>
      </c>
      <c r="O234" s="3">
        <f t="shared" si="54"/>
        <v>15.472327499363669</v>
      </c>
      <c r="P234" s="3">
        <f t="shared" si="55"/>
        <v>31.059719796461732</v>
      </c>
      <c r="Q234" s="3">
        <f t="shared" si="51"/>
        <v>19.053295523999999</v>
      </c>
      <c r="R234" s="3">
        <f t="shared" si="56"/>
        <v>90.429279219825389</v>
      </c>
      <c r="S234" s="20"/>
    </row>
    <row r="235" spans="2:19" x14ac:dyDescent="0.15">
      <c r="B235" s="55"/>
      <c r="C235" s="6">
        <v>371481</v>
      </c>
      <c r="D235" s="21">
        <v>87946</v>
      </c>
      <c r="E235" s="21">
        <v>87251</v>
      </c>
      <c r="F235" s="21">
        <f t="shared" si="46"/>
        <v>175197</v>
      </c>
      <c r="G235" s="16">
        <f t="shared" si="47"/>
        <v>175.197</v>
      </c>
      <c r="H235" s="21">
        <v>8693343</v>
      </c>
      <c r="I235" s="21">
        <v>8579978</v>
      </c>
      <c r="J235" s="21">
        <f t="shared" si="52"/>
        <v>17273321</v>
      </c>
      <c r="K235" s="16">
        <f t="shared" si="48"/>
        <v>17.273320999999999</v>
      </c>
      <c r="L235" s="26">
        <f t="shared" si="53"/>
        <v>125013516.14828408</v>
      </c>
      <c r="M235" s="16">
        <f t="shared" si="49"/>
        <v>125.01351614828408</v>
      </c>
      <c r="N235" s="3">
        <f t="shared" si="50"/>
        <v>44.931837100000003</v>
      </c>
      <c r="O235" s="3">
        <f t="shared" si="54"/>
        <v>92.301901936926043</v>
      </c>
      <c r="P235" s="3">
        <f t="shared" si="55"/>
        <v>108.11475054937213</v>
      </c>
      <c r="Q235" s="3">
        <f t="shared" si="51"/>
        <v>31.460146078500003</v>
      </c>
      <c r="R235" s="3">
        <f t="shared" si="56"/>
        <v>276.8086356647982</v>
      </c>
      <c r="S235" s="20"/>
    </row>
    <row r="236" spans="2:19" x14ac:dyDescent="0.15">
      <c r="B236" s="55"/>
      <c r="C236" s="6">
        <v>371482</v>
      </c>
      <c r="D236" s="21">
        <v>64456</v>
      </c>
      <c r="E236" s="21">
        <v>64538</v>
      </c>
      <c r="F236" s="21">
        <f t="shared" si="46"/>
        <v>128994</v>
      </c>
      <c r="G236" s="16">
        <f t="shared" si="47"/>
        <v>128.994</v>
      </c>
      <c r="H236" s="21">
        <v>3214020</v>
      </c>
      <c r="I236" s="21">
        <v>3165536</v>
      </c>
      <c r="J236" s="21">
        <f t="shared" si="52"/>
        <v>6379556</v>
      </c>
      <c r="K236" s="16">
        <f t="shared" si="48"/>
        <v>6.379556</v>
      </c>
      <c r="L236" s="26">
        <f t="shared" si="53"/>
        <v>43411541.769819498</v>
      </c>
      <c r="M236" s="16">
        <f t="shared" si="49"/>
        <v>43.4115417698195</v>
      </c>
      <c r="N236" s="3">
        <f t="shared" si="50"/>
        <v>36.8786542</v>
      </c>
      <c r="O236" s="3">
        <f t="shared" si="54"/>
        <v>33.421323682495448</v>
      </c>
      <c r="P236" s="3">
        <f t="shared" si="55"/>
        <v>49.24708623274779</v>
      </c>
      <c r="Q236" s="3">
        <f t="shared" si="51"/>
        <v>22.107848826000001</v>
      </c>
      <c r="R236" s="3">
        <f t="shared" si="56"/>
        <v>141.65491294124325</v>
      </c>
      <c r="S236" s="20"/>
    </row>
    <row r="237" spans="2:19" x14ac:dyDescent="0.15">
      <c r="B237" s="55"/>
      <c r="C237" s="6">
        <v>371502</v>
      </c>
      <c r="D237" s="21">
        <v>104879</v>
      </c>
      <c r="E237" s="21">
        <v>105424</v>
      </c>
      <c r="F237" s="21">
        <f t="shared" si="46"/>
        <v>210303</v>
      </c>
      <c r="G237" s="16">
        <f t="shared" si="47"/>
        <v>210.303</v>
      </c>
      <c r="H237" s="21">
        <v>5442331</v>
      </c>
      <c r="I237" s="21">
        <v>5396819</v>
      </c>
      <c r="J237" s="21">
        <f t="shared" si="52"/>
        <v>10839150</v>
      </c>
      <c r="K237" s="16">
        <f t="shared" si="48"/>
        <v>10.83915</v>
      </c>
      <c r="L237" s="26">
        <f t="shared" si="53"/>
        <v>76253368.508347705</v>
      </c>
      <c r="M237" s="16">
        <f t="shared" si="49"/>
        <v>76.253368508347705</v>
      </c>
      <c r="N237" s="3">
        <f t="shared" si="50"/>
        <v>51.050812899999997</v>
      </c>
      <c r="O237" s="3">
        <f t="shared" si="54"/>
        <v>56.974491373095105</v>
      </c>
      <c r="P237" s="3">
        <f t="shared" si="55"/>
        <v>72.939180041922043</v>
      </c>
      <c r="Q237" s="3">
        <f t="shared" si="51"/>
        <v>25.936410275</v>
      </c>
      <c r="R237" s="3">
        <f t="shared" si="56"/>
        <v>206.90089459001717</v>
      </c>
      <c r="S237" s="20"/>
    </row>
    <row r="238" spans="2:19" x14ac:dyDescent="0.15">
      <c r="B238" s="55"/>
      <c r="C238" s="6">
        <v>371521</v>
      </c>
      <c r="D238" s="21">
        <v>70516</v>
      </c>
      <c r="E238" s="21">
        <v>70687</v>
      </c>
      <c r="F238" s="21">
        <f t="shared" si="46"/>
        <v>141203</v>
      </c>
      <c r="G238" s="16">
        <f t="shared" si="47"/>
        <v>141.203</v>
      </c>
      <c r="H238" s="21">
        <v>4753574</v>
      </c>
      <c r="I238" s="21">
        <v>4718087</v>
      </c>
      <c r="J238" s="21">
        <f t="shared" si="52"/>
        <v>9471661</v>
      </c>
      <c r="K238" s="16">
        <f t="shared" si="48"/>
        <v>9.4716609999999992</v>
      </c>
      <c r="L238" s="26">
        <f t="shared" si="53"/>
        <v>66078343.444868967</v>
      </c>
      <c r="M238" s="16">
        <f t="shared" si="49"/>
        <v>66.078343444868963</v>
      </c>
      <c r="N238" s="3">
        <f t="shared" si="50"/>
        <v>39.006682900000001</v>
      </c>
      <c r="O238" s="3">
        <f t="shared" si="54"/>
        <v>49.656513081973067</v>
      </c>
      <c r="P238" s="3">
        <f t="shared" si="55"/>
        <v>65.598916961128481</v>
      </c>
      <c r="Q238" s="3">
        <f t="shared" si="51"/>
        <v>24.762420968500003</v>
      </c>
      <c r="R238" s="3">
        <f t="shared" si="56"/>
        <v>179.02453391160157</v>
      </c>
      <c r="S238" s="20"/>
    </row>
    <row r="239" spans="2:19" x14ac:dyDescent="0.15">
      <c r="B239" s="55"/>
      <c r="C239" s="6">
        <v>371522</v>
      </c>
      <c r="D239" s="21">
        <v>92552</v>
      </c>
      <c r="E239" s="21">
        <v>93018</v>
      </c>
      <c r="F239" s="21">
        <f t="shared" si="46"/>
        <v>185570</v>
      </c>
      <c r="G239" s="16">
        <f t="shared" si="47"/>
        <v>185.57</v>
      </c>
      <c r="H239" s="21">
        <v>2537643</v>
      </c>
      <c r="I239" s="21">
        <v>2532949</v>
      </c>
      <c r="J239" s="21">
        <f t="shared" si="52"/>
        <v>5070592</v>
      </c>
      <c r="K239" s="16">
        <f t="shared" si="48"/>
        <v>5.0705920000000004</v>
      </c>
      <c r="L239" s="26">
        <f t="shared" si="53"/>
        <v>33998616.835874952</v>
      </c>
      <c r="M239" s="16">
        <f t="shared" si="49"/>
        <v>33.998616835874955</v>
      </c>
      <c r="N239" s="3">
        <f t="shared" si="50"/>
        <v>46.739851000000002</v>
      </c>
      <c r="O239" s="3">
        <f t="shared" si="54"/>
        <v>26.706454468069804</v>
      </c>
      <c r="P239" s="3">
        <f t="shared" si="55"/>
        <v>42.456602185400186</v>
      </c>
      <c r="Q239" s="3">
        <f t="shared" si="51"/>
        <v>20.984103232000002</v>
      </c>
      <c r="R239" s="3">
        <f t="shared" si="56"/>
        <v>136.88701088547</v>
      </c>
      <c r="S239" s="20"/>
    </row>
    <row r="240" spans="2:19" x14ac:dyDescent="0.15">
      <c r="B240" s="55"/>
      <c r="C240" s="6">
        <v>371523</v>
      </c>
      <c r="D240" s="21">
        <v>70887</v>
      </c>
      <c r="E240" s="21">
        <v>70511</v>
      </c>
      <c r="F240" s="21">
        <f t="shared" si="46"/>
        <v>141398</v>
      </c>
      <c r="G240" s="16">
        <f t="shared" si="47"/>
        <v>141.398</v>
      </c>
      <c r="H240" s="21">
        <v>4267066</v>
      </c>
      <c r="I240" s="21">
        <v>4194924</v>
      </c>
      <c r="J240" s="21">
        <f t="shared" si="52"/>
        <v>8461990</v>
      </c>
      <c r="K240" s="16">
        <f t="shared" si="48"/>
        <v>8.4619900000000001</v>
      </c>
      <c r="L240" s="26">
        <f t="shared" si="53"/>
        <v>58620203.085989565</v>
      </c>
      <c r="M240" s="16">
        <f t="shared" si="49"/>
        <v>58.620203085989566</v>
      </c>
      <c r="N240" s="3">
        <f t="shared" si="50"/>
        <v>39.040671400000001</v>
      </c>
      <c r="O240" s="3">
        <f t="shared" si="54"/>
        <v>44.304380998828861</v>
      </c>
      <c r="P240" s="3">
        <f t="shared" si="55"/>
        <v>60.218614506232868</v>
      </c>
      <c r="Q240" s="3">
        <f t="shared" si="51"/>
        <v>23.895618415000001</v>
      </c>
      <c r="R240" s="3">
        <f t="shared" si="56"/>
        <v>167.45928532006172</v>
      </c>
      <c r="S240" s="20"/>
    </row>
    <row r="241" spans="2:19" x14ac:dyDescent="0.15">
      <c r="B241" s="55"/>
      <c r="C241" s="6">
        <v>371524</v>
      </c>
      <c r="D241" s="21">
        <v>49219</v>
      </c>
      <c r="E241" s="21">
        <v>49127</v>
      </c>
      <c r="F241" s="21">
        <f t="shared" si="46"/>
        <v>98346</v>
      </c>
      <c r="G241" s="16">
        <f t="shared" si="47"/>
        <v>98.346000000000004</v>
      </c>
      <c r="H241" s="21">
        <v>3581238</v>
      </c>
      <c r="I241" s="21">
        <v>3533367</v>
      </c>
      <c r="J241" s="21">
        <f t="shared" si="52"/>
        <v>7114605</v>
      </c>
      <c r="K241" s="16">
        <f t="shared" si="48"/>
        <v>7.1146050000000001</v>
      </c>
      <c r="L241" s="26">
        <f t="shared" si="53"/>
        <v>48750346.294304773</v>
      </c>
      <c r="M241" s="16">
        <f t="shared" si="49"/>
        <v>48.750346294304777</v>
      </c>
      <c r="N241" s="3">
        <f t="shared" si="50"/>
        <v>31.536707800000002</v>
      </c>
      <c r="O241" s="3">
        <f t="shared" si="54"/>
        <v>37.236938286040214</v>
      </c>
      <c r="P241" s="3">
        <f t="shared" si="55"/>
        <v>53.09849981671146</v>
      </c>
      <c r="Q241" s="3">
        <f t="shared" si="51"/>
        <v>22.738888392500002</v>
      </c>
      <c r="R241" s="3">
        <f t="shared" si="56"/>
        <v>144.61103429525167</v>
      </c>
      <c r="S241" s="20"/>
    </row>
    <row r="242" spans="2:19" x14ac:dyDescent="0.15">
      <c r="B242" s="55"/>
      <c r="C242" s="6">
        <v>371525</v>
      </c>
      <c r="D242" s="21">
        <v>78429</v>
      </c>
      <c r="E242" s="21">
        <v>78575</v>
      </c>
      <c r="F242" s="21">
        <f t="shared" si="46"/>
        <v>157004</v>
      </c>
      <c r="G242" s="16">
        <f t="shared" si="47"/>
        <v>157.00399999999999</v>
      </c>
      <c r="H242" s="21">
        <v>2718089</v>
      </c>
      <c r="I242" s="21">
        <v>2674985</v>
      </c>
      <c r="J242" s="21">
        <f t="shared" si="52"/>
        <v>5393074</v>
      </c>
      <c r="K242" s="16">
        <f t="shared" si="48"/>
        <v>5.3930740000000004</v>
      </c>
      <c r="L242" s="26">
        <f t="shared" si="53"/>
        <v>36305291.750077315</v>
      </c>
      <c r="M242" s="16">
        <f t="shared" si="49"/>
        <v>36.305291750077316</v>
      </c>
      <c r="N242" s="3">
        <f t="shared" si="50"/>
        <v>41.760797199999999</v>
      </c>
      <c r="O242" s="3">
        <f t="shared" si="54"/>
        <v>28.350484771069855</v>
      </c>
      <c r="P242" s="3">
        <f t="shared" si="55"/>
        <v>44.120637468505777</v>
      </c>
      <c r="Q242" s="3">
        <f t="shared" si="51"/>
        <v>21.260954029000001</v>
      </c>
      <c r="R242" s="3">
        <f t="shared" si="56"/>
        <v>135.49287346857562</v>
      </c>
      <c r="S242" s="20"/>
    </row>
    <row r="243" spans="2:19" x14ac:dyDescent="0.15">
      <c r="B243" s="55"/>
      <c r="C243" s="6">
        <v>371526</v>
      </c>
      <c r="D243" s="21">
        <v>55785</v>
      </c>
      <c r="E243" s="21">
        <v>55839</v>
      </c>
      <c r="F243" s="21">
        <f t="shared" si="46"/>
        <v>111624</v>
      </c>
      <c r="G243" s="16">
        <f t="shared" si="47"/>
        <v>111.624</v>
      </c>
      <c r="H243" s="21">
        <v>2218241</v>
      </c>
      <c r="I243" s="21">
        <v>2204763</v>
      </c>
      <c r="J243" s="21">
        <f t="shared" si="52"/>
        <v>4423004</v>
      </c>
      <c r="K243" s="16">
        <f t="shared" si="48"/>
        <v>4.4230039999999997</v>
      </c>
      <c r="L243" s="26">
        <f t="shared" si="53"/>
        <v>29394034.34287823</v>
      </c>
      <c r="M243" s="16">
        <f t="shared" si="49"/>
        <v>29.394034342878228</v>
      </c>
      <c r="N243" s="3">
        <f t="shared" si="50"/>
        <v>33.851063199999999</v>
      </c>
      <c r="O243" s="3">
        <f t="shared" si="54"/>
        <v>23.427506692754712</v>
      </c>
      <c r="P243" s="3">
        <f t="shared" si="55"/>
        <v>39.134856374952349</v>
      </c>
      <c r="Q243" s="3">
        <f t="shared" si="51"/>
        <v>20.428148933999999</v>
      </c>
      <c r="R243" s="3">
        <f t="shared" si="56"/>
        <v>116.84157520170706</v>
      </c>
      <c r="S243" s="20"/>
    </row>
    <row r="244" spans="2:19" x14ac:dyDescent="0.15">
      <c r="B244" s="55"/>
      <c r="C244" s="6">
        <v>371581</v>
      </c>
      <c r="D244" s="21">
        <v>48034</v>
      </c>
      <c r="E244" s="21">
        <v>48035</v>
      </c>
      <c r="F244" s="21">
        <f t="shared" si="46"/>
        <v>96069</v>
      </c>
      <c r="G244" s="16">
        <f t="shared" si="47"/>
        <v>96.069000000000003</v>
      </c>
      <c r="H244" s="21">
        <v>2514948</v>
      </c>
      <c r="I244" s="21">
        <v>2467030</v>
      </c>
      <c r="J244" s="21">
        <f t="shared" si="52"/>
        <v>4981978</v>
      </c>
      <c r="K244" s="16">
        <f t="shared" si="48"/>
        <v>4.9819779999999998</v>
      </c>
      <c r="L244" s="26">
        <f t="shared" si="53"/>
        <v>33366308.451645415</v>
      </c>
      <c r="M244" s="16">
        <f t="shared" si="49"/>
        <v>33.366308451645416</v>
      </c>
      <c r="N244" s="3">
        <f t="shared" si="50"/>
        <v>31.1398267</v>
      </c>
      <c r="O244" s="3">
        <f t="shared" si="54"/>
        <v>26.255958238814451</v>
      </c>
      <c r="P244" s="3">
        <f t="shared" si="55"/>
        <v>42.000454917017002</v>
      </c>
      <c r="Q244" s="3">
        <f t="shared" si="51"/>
        <v>20.908028113</v>
      </c>
      <c r="R244" s="3">
        <f t="shared" si="56"/>
        <v>120.30426796883145</v>
      </c>
      <c r="S244" s="20"/>
    </row>
    <row r="245" spans="2:19" x14ac:dyDescent="0.15">
      <c r="B245" s="55"/>
      <c r="C245" s="6">
        <v>371602</v>
      </c>
      <c r="D245" s="21">
        <v>88563</v>
      </c>
      <c r="E245" s="21">
        <v>89510</v>
      </c>
      <c r="F245" s="21">
        <f t="shared" si="46"/>
        <v>178073</v>
      </c>
      <c r="G245" s="16">
        <f t="shared" si="47"/>
        <v>178.07300000000001</v>
      </c>
      <c r="H245" s="21">
        <v>4327062</v>
      </c>
      <c r="I245" s="21">
        <v>4298305</v>
      </c>
      <c r="J245" s="21">
        <f t="shared" si="52"/>
        <v>8625367</v>
      </c>
      <c r="K245" s="16">
        <f t="shared" si="48"/>
        <v>8.6253670000000007</v>
      </c>
      <c r="L245" s="26">
        <f t="shared" si="53"/>
        <v>59823627.082860202</v>
      </c>
      <c r="M245" s="16">
        <f t="shared" si="49"/>
        <v>59.823627082860199</v>
      </c>
      <c r="N245" s="3">
        <f t="shared" si="50"/>
        <v>45.433123899999998</v>
      </c>
      <c r="O245" s="3">
        <f t="shared" si="54"/>
        <v>45.167308143493869</v>
      </c>
      <c r="P245" s="3">
        <f t="shared" si="55"/>
        <v>61.086764577575352</v>
      </c>
      <c r="Q245" s="3">
        <f t="shared" si="51"/>
        <v>24.035877569500002</v>
      </c>
      <c r="R245" s="3">
        <f t="shared" si="56"/>
        <v>175.72307419056924</v>
      </c>
      <c r="S245" s="20"/>
    </row>
    <row r="246" spans="2:19" x14ac:dyDescent="0.15">
      <c r="B246" s="55"/>
      <c r="C246" s="6">
        <v>371603</v>
      </c>
      <c r="D246" s="21">
        <v>123153</v>
      </c>
      <c r="E246" s="21">
        <v>124198</v>
      </c>
      <c r="F246" s="21">
        <f t="shared" si="46"/>
        <v>247351</v>
      </c>
      <c r="G246" s="16">
        <f t="shared" si="47"/>
        <v>247.351</v>
      </c>
      <c r="H246" s="21">
        <v>6548981</v>
      </c>
      <c r="I246" s="21">
        <v>6498613</v>
      </c>
      <c r="J246" s="21">
        <f t="shared" si="52"/>
        <v>13047594</v>
      </c>
      <c r="K246" s="16">
        <f t="shared" si="48"/>
        <v>13.047594</v>
      </c>
      <c r="L246" s="26">
        <f t="shared" si="53"/>
        <v>92840552.202265114</v>
      </c>
      <c r="M246" s="16">
        <f t="shared" si="49"/>
        <v>92.840552202265116</v>
      </c>
      <c r="N246" s="3">
        <f t="shared" si="50"/>
        <v>57.508279299999998</v>
      </c>
      <c r="O246" s="3">
        <f t="shared" si="54"/>
        <v>68.944109207670024</v>
      </c>
      <c r="P246" s="3">
        <f t="shared" si="55"/>
        <v>84.905174358714049</v>
      </c>
      <c r="Q246" s="3">
        <f t="shared" si="51"/>
        <v>27.832359449000002</v>
      </c>
      <c r="R246" s="3">
        <f t="shared" si="56"/>
        <v>239.18992231538405</v>
      </c>
      <c r="S246" s="20"/>
    </row>
    <row r="247" spans="2:19" x14ac:dyDescent="0.15">
      <c r="B247" s="55"/>
      <c r="C247" s="6">
        <v>371621</v>
      </c>
      <c r="D247" s="21">
        <v>137248</v>
      </c>
      <c r="E247" s="21">
        <v>137877</v>
      </c>
      <c r="F247" s="21">
        <f t="shared" si="46"/>
        <v>275125</v>
      </c>
      <c r="G247" s="16">
        <f t="shared" si="47"/>
        <v>275.125</v>
      </c>
      <c r="H247" s="21">
        <v>5475579</v>
      </c>
      <c r="I247" s="21">
        <v>5450384</v>
      </c>
      <c r="J247" s="21">
        <f t="shared" si="52"/>
        <v>10925963</v>
      </c>
      <c r="K247" s="16">
        <f t="shared" si="48"/>
        <v>10.925962999999999</v>
      </c>
      <c r="L247" s="26">
        <f t="shared" si="53"/>
        <v>76901950.537514105</v>
      </c>
      <c r="M247" s="16">
        <f t="shared" si="49"/>
        <v>76.901950537514111</v>
      </c>
      <c r="N247" s="3">
        <f t="shared" si="50"/>
        <v>62.349287500000003</v>
      </c>
      <c r="O247" s="3">
        <f t="shared" si="54"/>
        <v>57.441589759382651</v>
      </c>
      <c r="P247" s="3">
        <f t="shared" si="55"/>
        <v>73.407067117762665</v>
      </c>
      <c r="Q247" s="3">
        <f t="shared" si="51"/>
        <v>26.0109392355</v>
      </c>
      <c r="R247" s="3">
        <f t="shared" si="56"/>
        <v>219.20888361264531</v>
      </c>
      <c r="S247" s="20"/>
    </row>
    <row r="248" spans="2:19" x14ac:dyDescent="0.15">
      <c r="B248" s="55"/>
      <c r="C248" s="6">
        <v>371622</v>
      </c>
      <c r="D248" s="21">
        <v>75214</v>
      </c>
      <c r="E248" s="21">
        <v>75924</v>
      </c>
      <c r="F248" s="21">
        <f t="shared" si="46"/>
        <v>151138</v>
      </c>
      <c r="G248" s="16">
        <f t="shared" si="47"/>
        <v>151.13800000000001</v>
      </c>
      <c r="H248" s="21">
        <v>3223646</v>
      </c>
      <c r="I248" s="21">
        <v>3212549</v>
      </c>
      <c r="J248" s="21">
        <f t="shared" si="52"/>
        <v>6436195</v>
      </c>
      <c r="K248" s="16">
        <f t="shared" si="48"/>
        <v>6.4361949999999997</v>
      </c>
      <c r="L248" s="26">
        <f t="shared" si="53"/>
        <v>43821665.172841929</v>
      </c>
      <c r="M248" s="16">
        <f t="shared" si="49"/>
        <v>43.821665172841932</v>
      </c>
      <c r="N248" s="3">
        <f t="shared" si="50"/>
        <v>40.738353400000001</v>
      </c>
      <c r="O248" s="3">
        <f t="shared" si="54"/>
        <v>33.714254728562402</v>
      </c>
      <c r="P248" s="3">
        <f t="shared" si="55"/>
        <v>49.542949255688171</v>
      </c>
      <c r="Q248" s="3">
        <f t="shared" si="51"/>
        <v>22.156473407500002</v>
      </c>
      <c r="R248" s="3">
        <f t="shared" si="56"/>
        <v>146.15203079175058</v>
      </c>
      <c r="S248" s="20"/>
    </row>
    <row r="249" spans="2:19" x14ac:dyDescent="0.15">
      <c r="B249" s="55"/>
      <c r="C249" s="6">
        <v>371623</v>
      </c>
      <c r="D249" s="21">
        <v>166583</v>
      </c>
      <c r="E249" s="21">
        <v>167722</v>
      </c>
      <c r="F249" s="21">
        <f t="shared" si="46"/>
        <v>334305</v>
      </c>
      <c r="G249" s="16">
        <f t="shared" si="47"/>
        <v>334.30500000000001</v>
      </c>
      <c r="H249" s="21">
        <v>8859101</v>
      </c>
      <c r="I249" s="21">
        <v>8797690</v>
      </c>
      <c r="J249" s="21">
        <f t="shared" si="52"/>
        <v>17656791</v>
      </c>
      <c r="K249" s="16">
        <f t="shared" si="48"/>
        <v>17.656790999999998</v>
      </c>
      <c r="L249" s="26">
        <f t="shared" si="53"/>
        <v>127957206.63108736</v>
      </c>
      <c r="M249" s="16">
        <f t="shared" si="49"/>
        <v>127.95720663108736</v>
      </c>
      <c r="N249" s="3">
        <f t="shared" si="50"/>
        <v>72.664361499999998</v>
      </c>
      <c r="O249" s="3">
        <f t="shared" si="54"/>
        <v>94.448344969794888</v>
      </c>
      <c r="P249" s="3">
        <f t="shared" si="55"/>
        <v>110.23832886366642</v>
      </c>
      <c r="Q249" s="3">
        <f t="shared" si="51"/>
        <v>31.789355073500001</v>
      </c>
      <c r="R249" s="3">
        <f t="shared" si="56"/>
        <v>309.14039040696133</v>
      </c>
      <c r="S249" s="20"/>
    </row>
    <row r="250" spans="2:19" x14ac:dyDescent="0.15">
      <c r="B250" s="55"/>
      <c r="C250" s="6">
        <v>371625</v>
      </c>
      <c r="D250" s="21">
        <v>82019</v>
      </c>
      <c r="E250" s="21">
        <v>82655</v>
      </c>
      <c r="F250" s="21">
        <f t="shared" si="46"/>
        <v>164674</v>
      </c>
      <c r="G250" s="16">
        <f t="shared" si="47"/>
        <v>164.67400000000001</v>
      </c>
      <c r="H250" s="21">
        <v>3201876</v>
      </c>
      <c r="I250" s="21">
        <v>3158862</v>
      </c>
      <c r="J250" s="21">
        <f t="shared" si="52"/>
        <v>6360738</v>
      </c>
      <c r="K250" s="16">
        <f t="shared" si="48"/>
        <v>6.3607379999999996</v>
      </c>
      <c r="L250" s="26">
        <f t="shared" si="53"/>
        <v>43275328.734797776</v>
      </c>
      <c r="M250" s="16">
        <f t="shared" si="49"/>
        <v>43.275328734797775</v>
      </c>
      <c r="N250" s="3">
        <f t="shared" si="50"/>
        <v>43.097678200000004</v>
      </c>
      <c r="O250" s="3">
        <f t="shared" si="54"/>
        <v>33.324040085200586</v>
      </c>
      <c r="P250" s="3">
        <f t="shared" si="55"/>
        <v>49.148822149283113</v>
      </c>
      <c r="Q250" s="3">
        <f t="shared" si="51"/>
        <v>22.091693573000001</v>
      </c>
      <c r="R250" s="3">
        <f t="shared" si="56"/>
        <v>147.66223400748373</v>
      </c>
      <c r="S250" s="20"/>
    </row>
    <row r="251" spans="2:19" x14ac:dyDescent="0.15">
      <c r="B251" s="55"/>
      <c r="C251" s="6">
        <v>371626</v>
      </c>
      <c r="D251" s="21">
        <v>99197</v>
      </c>
      <c r="E251" s="21">
        <v>99260</v>
      </c>
      <c r="F251" s="21">
        <f t="shared" si="46"/>
        <v>198457</v>
      </c>
      <c r="G251" s="16">
        <f t="shared" si="47"/>
        <v>198.45699999999999</v>
      </c>
      <c r="H251" s="21">
        <v>4360921</v>
      </c>
      <c r="I251" s="21">
        <v>4332749</v>
      </c>
      <c r="J251" s="21">
        <f t="shared" si="52"/>
        <v>8693670</v>
      </c>
      <c r="K251" s="16">
        <f t="shared" si="48"/>
        <v>8.6936699999999991</v>
      </c>
      <c r="L251" s="26">
        <f t="shared" si="53"/>
        <v>60327142.257182926</v>
      </c>
      <c r="M251" s="16">
        <f t="shared" si="49"/>
        <v>60.327142257182928</v>
      </c>
      <c r="N251" s="3">
        <f t="shared" si="50"/>
        <v>48.986055100000002</v>
      </c>
      <c r="O251" s="3">
        <f t="shared" si="54"/>
        <v>45.528436058836675</v>
      </c>
      <c r="P251" s="3">
        <f t="shared" si="55"/>
        <v>61.450000424331762</v>
      </c>
      <c r="Q251" s="3">
        <f t="shared" si="51"/>
        <v>24.094515694999998</v>
      </c>
      <c r="R251" s="3">
        <f t="shared" si="56"/>
        <v>180.05900727816845</v>
      </c>
      <c r="S251" s="20"/>
    </row>
    <row r="252" spans="2:19" x14ac:dyDescent="0.15">
      <c r="B252" s="55"/>
      <c r="C252" s="6">
        <v>371702</v>
      </c>
      <c r="D252" s="21">
        <v>89399</v>
      </c>
      <c r="E252" s="21">
        <v>92419</v>
      </c>
      <c r="F252" s="21">
        <f t="shared" si="46"/>
        <v>181818</v>
      </c>
      <c r="G252" s="16">
        <f t="shared" si="47"/>
        <v>181.81800000000001</v>
      </c>
      <c r="H252" s="21">
        <v>3815440</v>
      </c>
      <c r="I252" s="21">
        <v>3776886</v>
      </c>
      <c r="J252" s="21">
        <f t="shared" si="52"/>
        <v>7592326</v>
      </c>
      <c r="K252" s="16">
        <f t="shared" si="48"/>
        <v>7.5923259999999999</v>
      </c>
      <c r="L252" s="26">
        <f t="shared" si="53"/>
        <v>52238048.845152631</v>
      </c>
      <c r="M252" s="16">
        <f t="shared" si="49"/>
        <v>52.238048845152633</v>
      </c>
      <c r="N252" s="3">
        <f t="shared" si="50"/>
        <v>46.085877400000001</v>
      </c>
      <c r="O252" s="3">
        <f t="shared" si="54"/>
        <v>39.732350941459188</v>
      </c>
      <c r="P252" s="3">
        <f t="shared" si="55"/>
        <v>55.61452843689311</v>
      </c>
      <c r="Q252" s="3">
        <f t="shared" si="51"/>
        <v>23.149011870999999</v>
      </c>
      <c r="R252" s="3">
        <f t="shared" si="56"/>
        <v>164.58176864935231</v>
      </c>
      <c r="S252" s="20"/>
    </row>
    <row r="253" spans="2:19" x14ac:dyDescent="0.15">
      <c r="B253" s="55"/>
      <c r="C253" s="6">
        <v>371703</v>
      </c>
      <c r="D253" s="21">
        <v>42796</v>
      </c>
      <c r="E253" s="21">
        <v>43133</v>
      </c>
      <c r="F253" s="21">
        <f t="shared" si="46"/>
        <v>85929</v>
      </c>
      <c r="G253" s="16">
        <f t="shared" si="47"/>
        <v>85.929000000000002</v>
      </c>
      <c r="H253" s="21">
        <v>2356090</v>
      </c>
      <c r="I253" s="21">
        <v>2282553</v>
      </c>
      <c r="J253" s="21">
        <f t="shared" si="52"/>
        <v>4638643</v>
      </c>
      <c r="K253" s="16">
        <f t="shared" si="48"/>
        <v>4.6386430000000001</v>
      </c>
      <c r="L253" s="26">
        <f t="shared" si="53"/>
        <v>30923007.713449419</v>
      </c>
      <c r="M253" s="16">
        <f t="shared" si="49"/>
        <v>30.923007713449419</v>
      </c>
      <c r="N253" s="3">
        <f t="shared" si="50"/>
        <v>29.3724247</v>
      </c>
      <c r="O253" s="3">
        <f t="shared" si="54"/>
        <v>24.515873565324814</v>
      </c>
      <c r="P253" s="3">
        <f t="shared" si="55"/>
        <v>40.237857764482413</v>
      </c>
      <c r="Q253" s="3">
        <f t="shared" si="51"/>
        <v>20.613275015500001</v>
      </c>
      <c r="R253" s="3">
        <f t="shared" si="56"/>
        <v>114.73943104530721</v>
      </c>
      <c r="S253" s="20"/>
    </row>
    <row r="254" spans="2:19" x14ac:dyDescent="0.15">
      <c r="B254" s="55"/>
      <c r="C254" s="6">
        <v>371721</v>
      </c>
      <c r="D254" s="21">
        <v>127196</v>
      </c>
      <c r="E254" s="21">
        <v>127902</v>
      </c>
      <c r="F254" s="21">
        <f t="shared" si="46"/>
        <v>255098</v>
      </c>
      <c r="G254" s="16">
        <f t="shared" si="47"/>
        <v>255.09800000000001</v>
      </c>
      <c r="H254" s="21">
        <v>9685210</v>
      </c>
      <c r="I254" s="21">
        <v>9524793</v>
      </c>
      <c r="J254" s="21">
        <f t="shared" si="52"/>
        <v>19210003</v>
      </c>
      <c r="K254" s="16">
        <f t="shared" si="48"/>
        <v>19.210003</v>
      </c>
      <c r="L254" s="26">
        <f t="shared" si="53"/>
        <v>139916583.83245876</v>
      </c>
      <c r="M254" s="16">
        <f t="shared" si="49"/>
        <v>139.91658383245877</v>
      </c>
      <c r="N254" s="3">
        <f t="shared" si="50"/>
        <v>58.858581400000006</v>
      </c>
      <c r="O254" s="3">
        <f t="shared" si="54"/>
        <v>103.18477335806996</v>
      </c>
      <c r="P254" s="3">
        <f t="shared" si="55"/>
        <v>118.86582357673575</v>
      </c>
      <c r="Q254" s="3">
        <f t="shared" si="51"/>
        <v>33.122787575499999</v>
      </c>
      <c r="R254" s="3">
        <f t="shared" si="56"/>
        <v>314.0319659103057</v>
      </c>
      <c r="S254" s="20"/>
    </row>
    <row r="255" spans="2:19" x14ac:dyDescent="0.15">
      <c r="B255" s="55"/>
      <c r="C255" s="6">
        <v>371722</v>
      </c>
      <c r="D255" s="21">
        <v>82601</v>
      </c>
      <c r="E255" s="21">
        <v>82840</v>
      </c>
      <c r="F255" s="21">
        <f t="shared" si="46"/>
        <v>165441</v>
      </c>
      <c r="G255" s="16">
        <f t="shared" si="47"/>
        <v>165.441</v>
      </c>
      <c r="H255" s="21">
        <v>3840235</v>
      </c>
      <c r="I255" s="21">
        <v>3765577</v>
      </c>
      <c r="J255" s="21">
        <f t="shared" si="52"/>
        <v>7605812</v>
      </c>
      <c r="K255" s="16">
        <f t="shared" si="48"/>
        <v>7.6058120000000002</v>
      </c>
      <c r="L255" s="26">
        <f t="shared" si="53"/>
        <v>52336699.674358837</v>
      </c>
      <c r="M255" s="16">
        <f t="shared" si="49"/>
        <v>52.33669967435884</v>
      </c>
      <c r="N255" s="3">
        <f t="shared" si="50"/>
        <v>43.231366300000005</v>
      </c>
      <c r="O255" s="3">
        <f t="shared" si="54"/>
        <v>39.802966361919445</v>
      </c>
      <c r="P255" s="3">
        <f t="shared" si="55"/>
        <v>55.685695145082462</v>
      </c>
      <c r="Q255" s="3">
        <f t="shared" si="51"/>
        <v>23.160589602000002</v>
      </c>
      <c r="R255" s="3">
        <f t="shared" si="56"/>
        <v>161.8806174090019</v>
      </c>
      <c r="S255" s="20"/>
    </row>
    <row r="256" spans="2:19" x14ac:dyDescent="0.15">
      <c r="B256" s="55"/>
      <c r="C256" s="6">
        <v>371723</v>
      </c>
      <c r="D256" s="21">
        <v>63910</v>
      </c>
      <c r="E256" s="21">
        <v>63499</v>
      </c>
      <c r="F256" s="21">
        <f t="shared" si="46"/>
        <v>127409</v>
      </c>
      <c r="G256" s="16">
        <f t="shared" si="47"/>
        <v>127.40900000000001</v>
      </c>
      <c r="H256" s="21">
        <v>9473412</v>
      </c>
      <c r="I256" s="21">
        <v>9166115</v>
      </c>
      <c r="J256" s="21">
        <f t="shared" si="52"/>
        <v>18639527</v>
      </c>
      <c r="K256" s="16">
        <f t="shared" si="48"/>
        <v>18.639527000000001</v>
      </c>
      <c r="L256" s="26">
        <f t="shared" si="53"/>
        <v>135517467.38585675</v>
      </c>
      <c r="M256" s="16">
        <f t="shared" si="49"/>
        <v>135.51746738585675</v>
      </c>
      <c r="N256" s="3">
        <f t="shared" si="50"/>
        <v>36.602388700000006</v>
      </c>
      <c r="O256" s="3">
        <f t="shared" si="54"/>
        <v>99.968187518370129</v>
      </c>
      <c r="P256" s="3">
        <f t="shared" si="55"/>
        <v>115.69230097215706</v>
      </c>
      <c r="Q256" s="3">
        <f t="shared" si="51"/>
        <v>32.633033929500002</v>
      </c>
      <c r="R256" s="3">
        <f t="shared" si="56"/>
        <v>284.89591112002722</v>
      </c>
      <c r="S256" s="20"/>
    </row>
    <row r="257" spans="2:19" x14ac:dyDescent="0.15">
      <c r="B257" s="55"/>
      <c r="C257" s="6">
        <v>371724</v>
      </c>
      <c r="D257" s="21">
        <v>61863</v>
      </c>
      <c r="E257" s="21">
        <v>62217</v>
      </c>
      <c r="F257" s="21">
        <f t="shared" si="46"/>
        <v>124080</v>
      </c>
      <c r="G257" s="16">
        <f t="shared" si="47"/>
        <v>124.08</v>
      </c>
      <c r="H257" s="21">
        <v>4681746</v>
      </c>
      <c r="I257" s="21">
        <v>4478800</v>
      </c>
      <c r="J257" s="21">
        <f t="shared" si="52"/>
        <v>9160546</v>
      </c>
      <c r="K257" s="16">
        <f t="shared" si="48"/>
        <v>9.1605460000000001</v>
      </c>
      <c r="L257" s="26">
        <f t="shared" si="53"/>
        <v>63775000.865580253</v>
      </c>
      <c r="M257" s="16">
        <f t="shared" si="49"/>
        <v>63.775000865580253</v>
      </c>
      <c r="N257" s="3">
        <f t="shared" si="50"/>
        <v>36.022143999999997</v>
      </c>
      <c r="O257" s="3">
        <f t="shared" si="54"/>
        <v>48.002513177632316</v>
      </c>
      <c r="P257" s="3">
        <f t="shared" si="55"/>
        <v>63.937285624429592</v>
      </c>
      <c r="Q257" s="3">
        <f t="shared" si="51"/>
        <v>24.495328741000002</v>
      </c>
      <c r="R257" s="3">
        <f t="shared" si="56"/>
        <v>172.45727154306192</v>
      </c>
      <c r="S257" s="20"/>
    </row>
    <row r="258" spans="2:19" x14ac:dyDescent="0.15">
      <c r="B258" s="55"/>
      <c r="C258" s="6">
        <v>371725</v>
      </c>
      <c r="D258" s="21">
        <v>89134</v>
      </c>
      <c r="E258" s="21">
        <v>89418</v>
      </c>
      <c r="F258" s="21">
        <f t="shared" si="46"/>
        <v>178552</v>
      </c>
      <c r="G258" s="16">
        <f t="shared" si="47"/>
        <v>178.55199999999999</v>
      </c>
      <c r="H258" s="21">
        <v>5194798</v>
      </c>
      <c r="I258" s="21">
        <v>4962938</v>
      </c>
      <c r="J258" s="21">
        <f t="shared" si="52"/>
        <v>10157736</v>
      </c>
      <c r="K258" s="16">
        <f t="shared" si="48"/>
        <v>10.157736</v>
      </c>
      <c r="L258" s="26">
        <f t="shared" si="53"/>
        <v>71173193.332247257</v>
      </c>
      <c r="M258" s="16">
        <f t="shared" si="49"/>
        <v>71.173193332247251</v>
      </c>
      <c r="N258" s="3">
        <f t="shared" si="50"/>
        <v>45.516613599999999</v>
      </c>
      <c r="O258" s="3">
        <f t="shared" si="54"/>
        <v>53.318449880319314</v>
      </c>
      <c r="P258" s="3">
        <f t="shared" si="55"/>
        <v>69.274341669883171</v>
      </c>
      <c r="Q258" s="3">
        <f t="shared" si="51"/>
        <v>25.351416356000001</v>
      </c>
      <c r="R258" s="3">
        <f t="shared" si="56"/>
        <v>193.46082150620248</v>
      </c>
      <c r="S258" s="20"/>
    </row>
    <row r="259" spans="2:19" x14ac:dyDescent="0.15">
      <c r="B259" s="55"/>
      <c r="C259" s="6">
        <v>371726</v>
      </c>
      <c r="D259" s="21">
        <v>46109</v>
      </c>
      <c r="E259" s="21">
        <v>48057</v>
      </c>
      <c r="F259" s="21">
        <f t="shared" ref="F259:F322" si="57">D259+E259</f>
        <v>94166</v>
      </c>
      <c r="G259" s="16">
        <f t="shared" ref="G259:G322" si="58">F259/1000</f>
        <v>94.165999999999997</v>
      </c>
      <c r="H259" s="21">
        <v>3846743</v>
      </c>
      <c r="I259" s="21">
        <v>3484239</v>
      </c>
      <c r="J259" s="21">
        <f t="shared" si="52"/>
        <v>7330982</v>
      </c>
      <c r="K259" s="16">
        <f t="shared" ref="K259:K322" si="59">J259/1000000</f>
        <v>7.3309819999999997</v>
      </c>
      <c r="L259" s="26">
        <f t="shared" si="53"/>
        <v>50328380.171970092</v>
      </c>
      <c r="M259" s="16">
        <f t="shared" ref="M259:M322" si="60">L259/1000000</f>
        <v>50.328380171970089</v>
      </c>
      <c r="N259" s="3">
        <f t="shared" ref="N259:N322" si="61">F259*0.0001743+14.395</f>
        <v>30.8081338</v>
      </c>
      <c r="O259" s="3">
        <f t="shared" si="54"/>
        <v>38.365732880045762</v>
      </c>
      <c r="P259" s="3">
        <f t="shared" si="55"/>
        <v>54.236893456059221</v>
      </c>
      <c r="Q259" s="3">
        <f t="shared" ref="Q259:Q322" si="62">J259*0.0000008585 + 16.631</f>
        <v>22.924648047000002</v>
      </c>
      <c r="R259" s="3">
        <f t="shared" si="56"/>
        <v>146.33540818310499</v>
      </c>
      <c r="S259" s="20"/>
    </row>
    <row r="260" spans="2:19" x14ac:dyDescent="0.15">
      <c r="B260" s="55"/>
      <c r="C260" s="6">
        <v>371728</v>
      </c>
      <c r="D260" s="21">
        <v>50990</v>
      </c>
      <c r="E260" s="21">
        <v>51755</v>
      </c>
      <c r="F260" s="21">
        <f t="shared" si="57"/>
        <v>102745</v>
      </c>
      <c r="G260" s="16">
        <f t="shared" si="58"/>
        <v>102.745</v>
      </c>
      <c r="H260" s="21">
        <v>1926682</v>
      </c>
      <c r="I260" s="21">
        <v>1928037</v>
      </c>
      <c r="J260" s="21">
        <f t="shared" ref="J260:J323" si="63">H260+I260</f>
        <v>3854719</v>
      </c>
      <c r="K260" s="16">
        <f t="shared" si="59"/>
        <v>3.8547189999999998</v>
      </c>
      <c r="L260" s="26">
        <f t="shared" ref="L260:L323" si="64">J260*LOG10(J260)</f>
        <v>25387151.288948808</v>
      </c>
      <c r="M260" s="16">
        <f t="shared" si="60"/>
        <v>25.387151288948807</v>
      </c>
      <c r="N260" s="3">
        <f t="shared" si="61"/>
        <v>32.303453500000003</v>
      </c>
      <c r="O260" s="3">
        <f t="shared" ref="O260:O323" si="65">0.00000000000000009*L260*L260+0.0000007064*L260++ 2.5858</f>
        <v>20.577289341064557</v>
      </c>
      <c r="P260" s="3">
        <f t="shared" ref="P260:P323" si="66">L260*0.0000007214+17.93</f>
        <v>36.244290939847673</v>
      </c>
      <c r="Q260" s="3">
        <f t="shared" si="62"/>
        <v>19.940276261499999</v>
      </c>
      <c r="R260" s="3">
        <f t="shared" ref="R260:R323" si="67">N260+O260+P260+Q260</f>
        <v>109.06531004241224</v>
      </c>
      <c r="S260" s="20"/>
    </row>
    <row r="261" spans="2:19" x14ac:dyDescent="0.15">
      <c r="B261" s="55" t="s">
        <v>48</v>
      </c>
      <c r="C261" s="6">
        <v>330102</v>
      </c>
      <c r="D261" s="21">
        <v>2379</v>
      </c>
      <c r="E261" s="21">
        <v>2363</v>
      </c>
      <c r="F261" s="21">
        <f t="shared" si="57"/>
        <v>4742</v>
      </c>
      <c r="G261" s="16">
        <f t="shared" si="58"/>
        <v>4.742</v>
      </c>
      <c r="H261" s="21">
        <v>154147</v>
      </c>
      <c r="I261" s="21">
        <v>153228</v>
      </c>
      <c r="J261" s="21">
        <f t="shared" si="63"/>
        <v>307375</v>
      </c>
      <c r="K261" s="16">
        <f t="shared" si="59"/>
        <v>0.30737500000000001</v>
      </c>
      <c r="L261" s="26">
        <f t="shared" si="64"/>
        <v>1686772.1180194146</v>
      </c>
      <c r="M261" s="16">
        <f t="shared" si="60"/>
        <v>1.6867721180194146</v>
      </c>
      <c r="N261" s="3">
        <f t="shared" si="61"/>
        <v>15.221530599999999</v>
      </c>
      <c r="O261" s="3">
        <f t="shared" si="65"/>
        <v>3.7775918921849456</v>
      </c>
      <c r="P261" s="3">
        <f t="shared" si="66"/>
        <v>19.146837405939205</v>
      </c>
      <c r="Q261" s="3">
        <f t="shared" si="62"/>
        <v>16.8948814375</v>
      </c>
      <c r="R261" s="3">
        <f t="shared" si="67"/>
        <v>55.040841335624151</v>
      </c>
      <c r="S261" s="20"/>
    </row>
    <row r="262" spans="2:19" x14ac:dyDescent="0.15">
      <c r="B262" s="55"/>
      <c r="C262" s="6">
        <v>330103</v>
      </c>
      <c r="D262" s="21">
        <v>2987</v>
      </c>
      <c r="E262" s="21">
        <v>2963</v>
      </c>
      <c r="F262" s="21">
        <f t="shared" si="57"/>
        <v>5950</v>
      </c>
      <c r="G262" s="16">
        <f t="shared" si="58"/>
        <v>5.95</v>
      </c>
      <c r="H262" s="21">
        <v>144357</v>
      </c>
      <c r="I262" s="21">
        <v>143412</v>
      </c>
      <c r="J262" s="21">
        <f t="shared" si="63"/>
        <v>287769</v>
      </c>
      <c r="K262" s="16">
        <f t="shared" si="59"/>
        <v>0.287769</v>
      </c>
      <c r="L262" s="26">
        <f t="shared" si="64"/>
        <v>1570943.6350287397</v>
      </c>
      <c r="M262" s="16">
        <f t="shared" si="60"/>
        <v>1.5709436350287398</v>
      </c>
      <c r="N262" s="3">
        <f t="shared" si="61"/>
        <v>15.432084999999999</v>
      </c>
      <c r="O262" s="3">
        <f t="shared" si="65"/>
        <v>3.6957366915357008</v>
      </c>
      <c r="P262" s="3">
        <f t="shared" si="66"/>
        <v>19.063278738309734</v>
      </c>
      <c r="Q262" s="3">
        <f t="shared" si="62"/>
        <v>16.878049686499999</v>
      </c>
      <c r="R262" s="3">
        <f t="shared" si="67"/>
        <v>55.069150116345433</v>
      </c>
      <c r="S262" s="20"/>
    </row>
    <row r="263" spans="2:19" x14ac:dyDescent="0.15">
      <c r="B263" s="55"/>
      <c r="C263" s="6">
        <v>330104</v>
      </c>
      <c r="D263" s="21">
        <v>17923</v>
      </c>
      <c r="E263" s="21">
        <v>17569</v>
      </c>
      <c r="F263" s="21">
        <f t="shared" si="57"/>
        <v>35492</v>
      </c>
      <c r="G263" s="16">
        <f t="shared" si="58"/>
        <v>35.491999999999997</v>
      </c>
      <c r="H263" s="21">
        <v>884469</v>
      </c>
      <c r="I263" s="21">
        <v>861533</v>
      </c>
      <c r="J263" s="21">
        <f t="shared" si="63"/>
        <v>1746002</v>
      </c>
      <c r="K263" s="16">
        <f t="shared" si="59"/>
        <v>1.7460020000000001</v>
      </c>
      <c r="L263" s="26">
        <f t="shared" si="64"/>
        <v>10898622.594617177</v>
      </c>
      <c r="M263" s="16">
        <f t="shared" si="60"/>
        <v>10.898622594617176</v>
      </c>
      <c r="N263" s="3">
        <f t="shared" si="61"/>
        <v>20.581255599999999</v>
      </c>
      <c r="O263" s="3">
        <f t="shared" si="65"/>
        <v>10.295277198538965</v>
      </c>
      <c r="P263" s="3">
        <f t="shared" si="66"/>
        <v>25.792266339756832</v>
      </c>
      <c r="Q263" s="3">
        <f t="shared" si="62"/>
        <v>18.129942716999999</v>
      </c>
      <c r="R263" s="3">
        <f t="shared" si="67"/>
        <v>74.798741855295788</v>
      </c>
      <c r="S263" s="20"/>
    </row>
    <row r="264" spans="2:19" x14ac:dyDescent="0.15">
      <c r="B264" s="55"/>
      <c r="C264" s="6">
        <v>330105</v>
      </c>
      <c r="D264" s="21">
        <v>7093</v>
      </c>
      <c r="E264" s="21">
        <v>7064</v>
      </c>
      <c r="F264" s="21">
        <f t="shared" si="57"/>
        <v>14157</v>
      </c>
      <c r="G264" s="16">
        <f t="shared" si="58"/>
        <v>14.157</v>
      </c>
      <c r="H264" s="21">
        <v>375464</v>
      </c>
      <c r="I264" s="21">
        <v>368250</v>
      </c>
      <c r="J264" s="21">
        <f t="shared" si="63"/>
        <v>743714</v>
      </c>
      <c r="K264" s="16">
        <f t="shared" si="59"/>
        <v>0.74371399999999999</v>
      </c>
      <c r="L264" s="26">
        <f t="shared" si="64"/>
        <v>4366646.8098411579</v>
      </c>
      <c r="M264" s="16">
        <f t="shared" si="60"/>
        <v>4.3666468098411579</v>
      </c>
      <c r="N264" s="3">
        <f t="shared" si="61"/>
        <v>16.862565100000001</v>
      </c>
      <c r="O264" s="3">
        <f t="shared" si="65"/>
        <v>5.6721153908643647</v>
      </c>
      <c r="P264" s="3">
        <f t="shared" si="66"/>
        <v>21.08009900861941</v>
      </c>
      <c r="Q264" s="3">
        <f t="shared" si="62"/>
        <v>17.269478468999999</v>
      </c>
      <c r="R264" s="3">
        <f t="shared" si="67"/>
        <v>60.884257968483773</v>
      </c>
      <c r="S264" s="20"/>
    </row>
    <row r="265" spans="2:19" x14ac:dyDescent="0.15">
      <c r="B265" s="55"/>
      <c r="C265" s="6">
        <v>330106</v>
      </c>
      <c r="D265" s="21">
        <v>31238</v>
      </c>
      <c r="E265" s="21">
        <v>30866</v>
      </c>
      <c r="F265" s="21">
        <f t="shared" si="57"/>
        <v>62104</v>
      </c>
      <c r="G265" s="16">
        <f t="shared" si="58"/>
        <v>62.103999999999999</v>
      </c>
      <c r="H265" s="21">
        <v>2886555</v>
      </c>
      <c r="I265" s="21">
        <v>2822540</v>
      </c>
      <c r="J265" s="21">
        <f t="shared" si="63"/>
        <v>5709095</v>
      </c>
      <c r="K265" s="16">
        <f t="shared" si="59"/>
        <v>5.7090949999999996</v>
      </c>
      <c r="L265" s="26">
        <f t="shared" si="64"/>
        <v>38573884.41704829</v>
      </c>
      <c r="M265" s="16">
        <f t="shared" si="60"/>
        <v>38.573884417048291</v>
      </c>
      <c r="N265" s="3">
        <f t="shared" si="61"/>
        <v>25.219727200000001</v>
      </c>
      <c r="O265" s="3">
        <f t="shared" si="65"/>
        <v>29.968306962514696</v>
      </c>
      <c r="P265" s="3">
        <f t="shared" si="66"/>
        <v>45.757200218458635</v>
      </c>
      <c r="Q265" s="3">
        <f t="shared" si="62"/>
        <v>21.532258057500002</v>
      </c>
      <c r="R265" s="3">
        <f t="shared" si="67"/>
        <v>122.47749243847333</v>
      </c>
      <c r="S265" s="20"/>
    </row>
    <row r="266" spans="2:19" x14ac:dyDescent="0.15">
      <c r="B266" s="55"/>
      <c r="C266" s="6">
        <v>330108</v>
      </c>
      <c r="D266" s="21">
        <v>6137</v>
      </c>
      <c r="E266" s="21">
        <v>5984</v>
      </c>
      <c r="F266" s="21">
        <f t="shared" si="57"/>
        <v>12121</v>
      </c>
      <c r="G266" s="16">
        <f t="shared" si="58"/>
        <v>12.121</v>
      </c>
      <c r="H266" s="21">
        <v>334115</v>
      </c>
      <c r="I266" s="21">
        <v>323593</v>
      </c>
      <c r="J266" s="21">
        <f t="shared" si="63"/>
        <v>657708</v>
      </c>
      <c r="K266" s="16">
        <f t="shared" si="59"/>
        <v>0.65770799999999996</v>
      </c>
      <c r="L266" s="26">
        <f t="shared" si="64"/>
        <v>3826566.930190553</v>
      </c>
      <c r="M266" s="16">
        <f t="shared" si="60"/>
        <v>3.8265669301905532</v>
      </c>
      <c r="N266" s="3">
        <f t="shared" si="61"/>
        <v>16.5076903</v>
      </c>
      <c r="O266" s="3">
        <f t="shared" si="65"/>
        <v>5.2902047147890165</v>
      </c>
      <c r="P266" s="3">
        <f t="shared" si="66"/>
        <v>20.690485383439466</v>
      </c>
      <c r="Q266" s="3">
        <f t="shared" si="62"/>
        <v>17.195642318000001</v>
      </c>
      <c r="R266" s="3">
        <f t="shared" si="67"/>
        <v>59.684022716228483</v>
      </c>
      <c r="S266" s="20"/>
    </row>
    <row r="267" spans="2:19" x14ac:dyDescent="0.15">
      <c r="B267" s="55"/>
      <c r="C267" s="6">
        <v>330109</v>
      </c>
      <c r="D267" s="21">
        <v>114672</v>
      </c>
      <c r="E267" s="21">
        <v>114015</v>
      </c>
      <c r="F267" s="21">
        <f t="shared" si="57"/>
        <v>228687</v>
      </c>
      <c r="G267" s="16">
        <f t="shared" si="58"/>
        <v>228.68700000000001</v>
      </c>
      <c r="H267" s="21">
        <v>5201062</v>
      </c>
      <c r="I267" s="21">
        <v>5153372</v>
      </c>
      <c r="J267" s="21">
        <f t="shared" si="63"/>
        <v>10354434</v>
      </c>
      <c r="K267" s="16">
        <f t="shared" si="59"/>
        <v>10.354433999999999</v>
      </c>
      <c r="L267" s="26">
        <f t="shared" si="64"/>
        <v>72637662.940024078</v>
      </c>
      <c r="M267" s="16">
        <f t="shared" si="60"/>
        <v>72.637662940024072</v>
      </c>
      <c r="N267" s="3">
        <f t="shared" si="61"/>
        <v>54.255144099999995</v>
      </c>
      <c r="O267" s="3">
        <f t="shared" si="65"/>
        <v>54.37190580779798</v>
      </c>
      <c r="P267" s="3">
        <f t="shared" si="66"/>
        <v>70.330810044933372</v>
      </c>
      <c r="Q267" s="3">
        <f t="shared" si="62"/>
        <v>25.520281589</v>
      </c>
      <c r="R267" s="3">
        <f t="shared" si="67"/>
        <v>204.47814154173136</v>
      </c>
      <c r="S267" s="20"/>
    </row>
    <row r="268" spans="2:19" x14ac:dyDescent="0.15">
      <c r="B268" s="55"/>
      <c r="C268" s="6">
        <v>330110</v>
      </c>
      <c r="D268" s="21">
        <v>106170</v>
      </c>
      <c r="E268" s="21">
        <v>106062</v>
      </c>
      <c r="F268" s="21">
        <f t="shared" si="57"/>
        <v>212232</v>
      </c>
      <c r="G268" s="16">
        <f t="shared" si="58"/>
        <v>212.232</v>
      </c>
      <c r="H268" s="21">
        <v>8479281</v>
      </c>
      <c r="I268" s="21">
        <v>8397136</v>
      </c>
      <c r="J268" s="21">
        <f t="shared" si="63"/>
        <v>16876417</v>
      </c>
      <c r="K268" s="16">
        <f t="shared" si="59"/>
        <v>16.876417</v>
      </c>
      <c r="L268" s="26">
        <f t="shared" si="64"/>
        <v>121970595.23842019</v>
      </c>
      <c r="M268" s="16">
        <f t="shared" si="60"/>
        <v>121.97059523842019</v>
      </c>
      <c r="N268" s="3">
        <f t="shared" si="61"/>
        <v>51.387037599999999</v>
      </c>
      <c r="O268" s="3">
        <f t="shared" si="65"/>
        <v>90.084742825673331</v>
      </c>
      <c r="P268" s="3">
        <f t="shared" si="66"/>
        <v>105.91958740499632</v>
      </c>
      <c r="Q268" s="3">
        <f t="shared" si="62"/>
        <v>31.119403994500001</v>
      </c>
      <c r="R268" s="3">
        <f t="shared" si="67"/>
        <v>278.51077182516963</v>
      </c>
      <c r="S268" s="20"/>
    </row>
    <row r="269" spans="2:19" x14ac:dyDescent="0.15">
      <c r="B269" s="55"/>
      <c r="C269" s="6">
        <v>330111</v>
      </c>
      <c r="D269" s="21">
        <v>115938</v>
      </c>
      <c r="E269" s="21">
        <v>115027</v>
      </c>
      <c r="F269" s="21">
        <f t="shared" si="57"/>
        <v>230965</v>
      </c>
      <c r="G269" s="16">
        <f t="shared" si="58"/>
        <v>230.965</v>
      </c>
      <c r="H269" s="21">
        <v>11257218</v>
      </c>
      <c r="I269" s="21">
        <v>11139450</v>
      </c>
      <c r="J269" s="21">
        <f t="shared" si="63"/>
        <v>22396668</v>
      </c>
      <c r="K269" s="16">
        <f t="shared" si="59"/>
        <v>22.396667999999998</v>
      </c>
      <c r="L269" s="26">
        <f t="shared" si="64"/>
        <v>164619617.62270555</v>
      </c>
      <c r="M269" s="16">
        <f t="shared" si="60"/>
        <v>164.61961762270556</v>
      </c>
      <c r="N269" s="3">
        <f t="shared" si="61"/>
        <v>54.652199499999995</v>
      </c>
      <c r="O269" s="3">
        <f t="shared" si="65"/>
        <v>121.31206355424133</v>
      </c>
      <c r="P269" s="3">
        <f t="shared" si="66"/>
        <v>136.68659215301977</v>
      </c>
      <c r="Q269" s="3">
        <f t="shared" si="62"/>
        <v>35.858539477999997</v>
      </c>
      <c r="R269" s="3">
        <f t="shared" si="67"/>
        <v>348.5093946852611</v>
      </c>
      <c r="S269" s="20"/>
    </row>
    <row r="270" spans="2:19" x14ac:dyDescent="0.15">
      <c r="B270" s="55"/>
      <c r="C270" s="6">
        <v>330122</v>
      </c>
      <c r="D270" s="21">
        <v>84500</v>
      </c>
      <c r="E270" s="21">
        <v>84621</v>
      </c>
      <c r="F270" s="21">
        <f t="shared" si="57"/>
        <v>169121</v>
      </c>
      <c r="G270" s="16">
        <f t="shared" si="58"/>
        <v>169.12100000000001</v>
      </c>
      <c r="H270" s="21">
        <v>7233940</v>
      </c>
      <c r="I270" s="21">
        <v>7210995</v>
      </c>
      <c r="J270" s="21">
        <f t="shared" si="63"/>
        <v>14444935</v>
      </c>
      <c r="K270" s="16">
        <f t="shared" si="59"/>
        <v>14.444934999999999</v>
      </c>
      <c r="L270" s="26">
        <f t="shared" si="64"/>
        <v>103421626.3438549</v>
      </c>
      <c r="M270" s="16">
        <f t="shared" si="60"/>
        <v>103.42162634385491</v>
      </c>
      <c r="N270" s="3">
        <f t="shared" si="61"/>
        <v>43.872790300000005</v>
      </c>
      <c r="O270" s="3">
        <f t="shared" si="65"/>
        <v>76.605479800903836</v>
      </c>
      <c r="P270" s="3">
        <f t="shared" si="66"/>
        <v>92.538361244456922</v>
      </c>
      <c r="Q270" s="3">
        <f t="shared" si="62"/>
        <v>29.031976697499999</v>
      </c>
      <c r="R270" s="3">
        <f t="shared" si="67"/>
        <v>242.04860804286076</v>
      </c>
      <c r="S270" s="20"/>
    </row>
    <row r="271" spans="2:19" x14ac:dyDescent="0.15">
      <c r="B271" s="55"/>
      <c r="C271" s="6">
        <v>330127</v>
      </c>
      <c r="D271" s="21">
        <v>138434</v>
      </c>
      <c r="E271" s="21">
        <v>138687</v>
      </c>
      <c r="F271" s="21">
        <f t="shared" si="57"/>
        <v>277121</v>
      </c>
      <c r="G271" s="16">
        <f t="shared" si="58"/>
        <v>277.12099999999998</v>
      </c>
      <c r="H271" s="21">
        <v>12466041</v>
      </c>
      <c r="I271" s="21">
        <v>12452169</v>
      </c>
      <c r="J271" s="21">
        <f t="shared" si="63"/>
        <v>24918210</v>
      </c>
      <c r="K271" s="16">
        <f t="shared" si="59"/>
        <v>24.918209999999998</v>
      </c>
      <c r="L271" s="26">
        <f t="shared" si="64"/>
        <v>184307959.92644918</v>
      </c>
      <c r="M271" s="16">
        <f t="shared" si="60"/>
        <v>184.30795992644917</v>
      </c>
      <c r="N271" s="3">
        <f t="shared" si="61"/>
        <v>62.697190300000003</v>
      </c>
      <c r="O271" s="3">
        <f t="shared" si="65"/>
        <v>135.83819106034616</v>
      </c>
      <c r="P271" s="3">
        <f t="shared" si="66"/>
        <v>150.88976229094044</v>
      </c>
      <c r="Q271" s="3">
        <f t="shared" si="62"/>
        <v>38.023283285000005</v>
      </c>
      <c r="R271" s="3">
        <f t="shared" si="67"/>
        <v>387.44842693628658</v>
      </c>
      <c r="S271" s="20"/>
    </row>
    <row r="272" spans="2:19" x14ac:dyDescent="0.15">
      <c r="B272" s="55"/>
      <c r="C272" s="6">
        <v>330182</v>
      </c>
      <c r="D272" s="21">
        <v>151795</v>
      </c>
      <c r="E272" s="21">
        <v>152092</v>
      </c>
      <c r="F272" s="21">
        <f t="shared" si="57"/>
        <v>303887</v>
      </c>
      <c r="G272" s="16">
        <f t="shared" si="58"/>
        <v>303.887</v>
      </c>
      <c r="H272" s="21">
        <v>16552721</v>
      </c>
      <c r="I272" s="21">
        <v>16498236</v>
      </c>
      <c r="J272" s="21">
        <f t="shared" si="63"/>
        <v>33050957</v>
      </c>
      <c r="K272" s="16">
        <f t="shared" si="59"/>
        <v>33.050956999999997</v>
      </c>
      <c r="L272" s="26">
        <f t="shared" si="64"/>
        <v>248516228.3522332</v>
      </c>
      <c r="M272" s="16">
        <f t="shared" si="60"/>
        <v>248.51622835223321</v>
      </c>
      <c r="N272" s="3">
        <f t="shared" si="61"/>
        <v>67.362504099999995</v>
      </c>
      <c r="O272" s="3">
        <f t="shared" si="65"/>
        <v>183.6960921259153</v>
      </c>
      <c r="P272" s="3">
        <f t="shared" si="66"/>
        <v>197.20960713330103</v>
      </c>
      <c r="Q272" s="3">
        <f t="shared" si="62"/>
        <v>45.0052465845</v>
      </c>
      <c r="R272" s="3">
        <f t="shared" si="67"/>
        <v>493.27344994371634</v>
      </c>
      <c r="S272" s="20"/>
    </row>
    <row r="273" spans="2:19" x14ac:dyDescent="0.15">
      <c r="B273" s="55"/>
      <c r="C273" s="6">
        <v>330185</v>
      </c>
      <c r="D273" s="21">
        <v>164645</v>
      </c>
      <c r="E273" s="21">
        <v>165081</v>
      </c>
      <c r="F273" s="21">
        <f t="shared" si="57"/>
        <v>329726</v>
      </c>
      <c r="G273" s="16">
        <f t="shared" si="58"/>
        <v>329.726</v>
      </c>
      <c r="H273" s="21">
        <v>14253786</v>
      </c>
      <c r="I273" s="21">
        <v>14226889</v>
      </c>
      <c r="J273" s="21">
        <f t="shared" si="63"/>
        <v>28480675</v>
      </c>
      <c r="K273" s="16">
        <f t="shared" si="59"/>
        <v>28.480675000000002</v>
      </c>
      <c r="L273" s="26">
        <f t="shared" si="64"/>
        <v>212310623.7385371</v>
      </c>
      <c r="M273" s="16">
        <f t="shared" si="60"/>
        <v>212.31062373853709</v>
      </c>
      <c r="N273" s="3">
        <f t="shared" si="61"/>
        <v>71.866241799999997</v>
      </c>
      <c r="O273" s="3">
        <f t="shared" si="65"/>
        <v>156.61884669460483</v>
      </c>
      <c r="P273" s="3">
        <f t="shared" si="66"/>
        <v>171.09088396498066</v>
      </c>
      <c r="Q273" s="3">
        <f t="shared" si="62"/>
        <v>41.081659487500005</v>
      </c>
      <c r="R273" s="3">
        <f t="shared" si="67"/>
        <v>440.65763194708552</v>
      </c>
      <c r="S273" s="20"/>
    </row>
    <row r="274" spans="2:19" x14ac:dyDescent="0.15">
      <c r="B274" s="55"/>
      <c r="C274" s="6">
        <v>330203</v>
      </c>
      <c r="D274" s="21">
        <v>2521</v>
      </c>
      <c r="E274" s="21">
        <v>2605</v>
      </c>
      <c r="F274" s="21">
        <f t="shared" si="57"/>
        <v>5126</v>
      </c>
      <c r="G274" s="16">
        <f t="shared" si="58"/>
        <v>5.1260000000000003</v>
      </c>
      <c r="H274" s="21">
        <v>162738</v>
      </c>
      <c r="I274" s="21">
        <v>163965</v>
      </c>
      <c r="J274" s="21">
        <f t="shared" si="63"/>
        <v>326703</v>
      </c>
      <c r="K274" s="16">
        <f t="shared" si="59"/>
        <v>0.32670300000000002</v>
      </c>
      <c r="L274" s="26">
        <f t="shared" si="64"/>
        <v>1801490.3675699565</v>
      </c>
      <c r="M274" s="16">
        <f t="shared" si="60"/>
        <v>1.8014903675699565</v>
      </c>
      <c r="N274" s="3">
        <f t="shared" si="61"/>
        <v>15.2884618</v>
      </c>
      <c r="O274" s="3">
        <f t="shared" si="65"/>
        <v>3.8586648787304174</v>
      </c>
      <c r="P274" s="3">
        <f t="shared" si="66"/>
        <v>19.229595151164965</v>
      </c>
      <c r="Q274" s="3">
        <f t="shared" si="62"/>
        <v>16.911474525500001</v>
      </c>
      <c r="R274" s="3">
        <f t="shared" si="67"/>
        <v>55.288196355395385</v>
      </c>
      <c r="S274" s="20"/>
    </row>
    <row r="275" spans="2:19" x14ac:dyDescent="0.15">
      <c r="B275" s="55"/>
      <c r="C275" s="6">
        <v>330204</v>
      </c>
      <c r="D275" s="21">
        <v>2844</v>
      </c>
      <c r="E275" s="21">
        <v>2946</v>
      </c>
      <c r="F275" s="21">
        <f t="shared" si="57"/>
        <v>5790</v>
      </c>
      <c r="G275" s="16">
        <f t="shared" si="58"/>
        <v>5.79</v>
      </c>
      <c r="H275" s="21">
        <v>193204</v>
      </c>
      <c r="I275" s="21">
        <v>192862</v>
      </c>
      <c r="J275" s="21">
        <f t="shared" si="63"/>
        <v>386066</v>
      </c>
      <c r="K275" s="16">
        <f t="shared" si="59"/>
        <v>0.38606600000000002</v>
      </c>
      <c r="L275" s="26">
        <f t="shared" si="64"/>
        <v>2156820.0802515727</v>
      </c>
      <c r="M275" s="16">
        <f t="shared" si="60"/>
        <v>2.1568200802515727</v>
      </c>
      <c r="N275" s="3">
        <f t="shared" si="61"/>
        <v>15.404197</v>
      </c>
      <c r="O275" s="3">
        <f t="shared" si="65"/>
        <v>4.1097963732469829</v>
      </c>
      <c r="P275" s="3">
        <f t="shared" si="66"/>
        <v>19.485930005893483</v>
      </c>
      <c r="Q275" s="3">
        <f t="shared" si="62"/>
        <v>16.962437660999999</v>
      </c>
      <c r="R275" s="3">
        <f t="shared" si="67"/>
        <v>55.962361040140465</v>
      </c>
      <c r="S275" s="20"/>
    </row>
    <row r="276" spans="2:19" x14ac:dyDescent="0.15">
      <c r="B276" s="55"/>
      <c r="C276" s="6">
        <v>330205</v>
      </c>
      <c r="D276" s="21">
        <v>18285</v>
      </c>
      <c r="E276" s="21">
        <v>18521</v>
      </c>
      <c r="F276" s="21">
        <f t="shared" si="57"/>
        <v>36806</v>
      </c>
      <c r="G276" s="16">
        <f t="shared" si="58"/>
        <v>36.805999999999997</v>
      </c>
      <c r="H276" s="21">
        <v>1409745</v>
      </c>
      <c r="I276" s="21">
        <v>1392461</v>
      </c>
      <c r="J276" s="21">
        <f t="shared" si="63"/>
        <v>2802206</v>
      </c>
      <c r="K276" s="16">
        <f t="shared" si="59"/>
        <v>2.802206</v>
      </c>
      <c r="L276" s="26">
        <f t="shared" si="64"/>
        <v>18067223.349308055</v>
      </c>
      <c r="M276" s="16">
        <f t="shared" si="60"/>
        <v>18.067223349308055</v>
      </c>
      <c r="N276" s="3">
        <f t="shared" si="61"/>
        <v>20.810285799999999</v>
      </c>
      <c r="O276" s="3">
        <f t="shared" si="65"/>
        <v>15.377864784311051</v>
      </c>
      <c r="P276" s="3">
        <f t="shared" si="66"/>
        <v>30.963694924190833</v>
      </c>
      <c r="Q276" s="3">
        <f t="shared" si="62"/>
        <v>19.036693850999999</v>
      </c>
      <c r="R276" s="3">
        <f t="shared" si="67"/>
        <v>86.188539359501874</v>
      </c>
      <c r="S276" s="20"/>
    </row>
    <row r="277" spans="2:19" x14ac:dyDescent="0.15">
      <c r="B277" s="55"/>
      <c r="C277" s="6">
        <v>330206</v>
      </c>
      <c r="D277" s="21">
        <v>31124</v>
      </c>
      <c r="E277" s="21">
        <v>31176</v>
      </c>
      <c r="F277" s="21">
        <f t="shared" si="57"/>
        <v>62300</v>
      </c>
      <c r="G277" s="16">
        <f t="shared" si="58"/>
        <v>62.3</v>
      </c>
      <c r="H277" s="21">
        <v>2195088</v>
      </c>
      <c r="I277" s="21">
        <v>2178142</v>
      </c>
      <c r="J277" s="21">
        <f t="shared" si="63"/>
        <v>4373230</v>
      </c>
      <c r="K277" s="16">
        <f t="shared" si="59"/>
        <v>4.3732300000000004</v>
      </c>
      <c r="L277" s="26">
        <f t="shared" si="64"/>
        <v>29041755.924066462</v>
      </c>
      <c r="M277" s="16">
        <f t="shared" si="60"/>
        <v>29.041755924066461</v>
      </c>
      <c r="N277" s="3">
        <f t="shared" si="61"/>
        <v>25.253889999999998</v>
      </c>
      <c r="O277" s="3">
        <f t="shared" si="65"/>
        <v>23.176804507604324</v>
      </c>
      <c r="P277" s="3">
        <f t="shared" si="66"/>
        <v>38.880722723621545</v>
      </c>
      <c r="Q277" s="3">
        <f t="shared" si="62"/>
        <v>20.385417955000001</v>
      </c>
      <c r="R277" s="3">
        <f t="shared" si="67"/>
        <v>107.69683518622588</v>
      </c>
      <c r="S277" s="20"/>
    </row>
    <row r="278" spans="2:19" x14ac:dyDescent="0.15">
      <c r="B278" s="55"/>
      <c r="C278" s="6">
        <v>330211</v>
      </c>
      <c r="D278" s="21">
        <v>21208</v>
      </c>
      <c r="E278" s="21">
        <v>21817</v>
      </c>
      <c r="F278" s="21">
        <f t="shared" si="57"/>
        <v>43025</v>
      </c>
      <c r="G278" s="16">
        <f t="shared" si="58"/>
        <v>43.024999999999999</v>
      </c>
      <c r="H278" s="21">
        <v>1369592</v>
      </c>
      <c r="I278" s="21">
        <v>1373781</v>
      </c>
      <c r="J278" s="21">
        <f t="shared" si="63"/>
        <v>2743373</v>
      </c>
      <c r="K278" s="16">
        <f t="shared" si="59"/>
        <v>2.7433730000000001</v>
      </c>
      <c r="L278" s="26">
        <f t="shared" si="64"/>
        <v>17662616.851340741</v>
      </c>
      <c r="M278" s="16">
        <f t="shared" si="60"/>
        <v>17.66261685134074</v>
      </c>
      <c r="N278" s="3">
        <f t="shared" si="61"/>
        <v>21.894257500000002</v>
      </c>
      <c r="O278" s="3">
        <f t="shared" si="65"/>
        <v>15.090749666850453</v>
      </c>
      <c r="P278" s="3">
        <f t="shared" si="66"/>
        <v>30.671811796557208</v>
      </c>
      <c r="Q278" s="3">
        <f t="shared" si="62"/>
        <v>18.9861857205</v>
      </c>
      <c r="R278" s="3">
        <f t="shared" si="67"/>
        <v>86.643004683907662</v>
      </c>
      <c r="S278" s="20"/>
    </row>
    <row r="279" spans="2:19" x14ac:dyDescent="0.15">
      <c r="B279" s="55"/>
      <c r="C279" s="6">
        <v>330212</v>
      </c>
      <c r="D279" s="21">
        <v>86342</v>
      </c>
      <c r="E279" s="21">
        <v>86778</v>
      </c>
      <c r="F279" s="21">
        <f t="shared" si="57"/>
        <v>173120</v>
      </c>
      <c r="G279" s="16">
        <f t="shared" si="58"/>
        <v>173.12</v>
      </c>
      <c r="H279" s="21">
        <v>7206114</v>
      </c>
      <c r="I279" s="21">
        <v>7155005</v>
      </c>
      <c r="J279" s="21">
        <f t="shared" si="63"/>
        <v>14361119</v>
      </c>
      <c r="K279" s="16">
        <f t="shared" si="59"/>
        <v>14.361119</v>
      </c>
      <c r="L279" s="26">
        <f t="shared" si="64"/>
        <v>102785232.60733198</v>
      </c>
      <c r="M279" s="16">
        <f t="shared" si="60"/>
        <v>102.78523260733198</v>
      </c>
      <c r="N279" s="3">
        <f t="shared" si="61"/>
        <v>44.569816000000003</v>
      </c>
      <c r="O279" s="3">
        <f t="shared" si="65"/>
        <v>76.144120677612221</v>
      </c>
      <c r="P279" s="3">
        <f t="shared" si="66"/>
        <v>92.079266802929283</v>
      </c>
      <c r="Q279" s="3">
        <f t="shared" si="62"/>
        <v>28.9600206615</v>
      </c>
      <c r="R279" s="3">
        <f t="shared" si="67"/>
        <v>241.75322414204152</v>
      </c>
      <c r="S279" s="20"/>
    </row>
    <row r="280" spans="2:19" x14ac:dyDescent="0.15">
      <c r="B280" s="55"/>
      <c r="C280" s="6">
        <v>330225</v>
      </c>
      <c r="D280" s="21">
        <v>82178</v>
      </c>
      <c r="E280" s="21">
        <v>82389</v>
      </c>
      <c r="F280" s="21">
        <f t="shared" si="57"/>
        <v>164567</v>
      </c>
      <c r="G280" s="16">
        <f t="shared" si="58"/>
        <v>164.56700000000001</v>
      </c>
      <c r="H280" s="21">
        <v>7762480</v>
      </c>
      <c r="I280" s="21">
        <v>7734190</v>
      </c>
      <c r="J280" s="21">
        <f t="shared" si="63"/>
        <v>15496670</v>
      </c>
      <c r="K280" s="16">
        <f t="shared" si="59"/>
        <v>15.49667</v>
      </c>
      <c r="L280" s="26">
        <f t="shared" si="64"/>
        <v>111424751.47182094</v>
      </c>
      <c r="M280" s="16">
        <f t="shared" si="60"/>
        <v>111.42475147182094</v>
      </c>
      <c r="N280" s="3">
        <f t="shared" si="61"/>
        <v>43.079028100000002</v>
      </c>
      <c r="O280" s="3">
        <f t="shared" si="65"/>
        <v>82.413637211344451</v>
      </c>
      <c r="P280" s="3">
        <f t="shared" si="66"/>
        <v>98.311815711771629</v>
      </c>
      <c r="Q280" s="3">
        <f t="shared" si="62"/>
        <v>29.934891194999999</v>
      </c>
      <c r="R280" s="3">
        <f t="shared" si="67"/>
        <v>253.73937221811607</v>
      </c>
      <c r="S280" s="20"/>
    </row>
    <row r="281" spans="2:19" x14ac:dyDescent="0.15">
      <c r="B281" s="55"/>
      <c r="C281" s="6">
        <v>330226</v>
      </c>
      <c r="D281" s="21">
        <v>92648</v>
      </c>
      <c r="E281" s="21">
        <v>94366</v>
      </c>
      <c r="F281" s="21">
        <f t="shared" si="57"/>
        <v>187014</v>
      </c>
      <c r="G281" s="16">
        <f t="shared" si="58"/>
        <v>187.01400000000001</v>
      </c>
      <c r="H281" s="21">
        <v>9377360</v>
      </c>
      <c r="I281" s="21">
        <v>9359130</v>
      </c>
      <c r="J281" s="21">
        <f t="shared" si="63"/>
        <v>18736490</v>
      </c>
      <c r="K281" s="16">
        <f t="shared" si="59"/>
        <v>18.73649</v>
      </c>
      <c r="L281" s="26">
        <f t="shared" si="64"/>
        <v>136264650.3998661</v>
      </c>
      <c r="M281" s="16">
        <f t="shared" si="60"/>
        <v>136.2646503998661</v>
      </c>
      <c r="N281" s="3">
        <f t="shared" si="61"/>
        <v>46.991540200000003</v>
      </c>
      <c r="O281" s="3">
        <f t="shared" si="65"/>
        <v>100.51427398783922</v>
      </c>
      <c r="P281" s="3">
        <f t="shared" si="66"/>
        <v>116.23131879846341</v>
      </c>
      <c r="Q281" s="3">
        <f t="shared" si="62"/>
        <v>32.716276665000002</v>
      </c>
      <c r="R281" s="3">
        <f t="shared" si="67"/>
        <v>296.45340965130265</v>
      </c>
      <c r="S281" s="20"/>
    </row>
    <row r="282" spans="2:19" x14ac:dyDescent="0.15">
      <c r="B282" s="55"/>
      <c r="C282" s="6">
        <v>330281</v>
      </c>
      <c r="D282" s="21">
        <v>99713</v>
      </c>
      <c r="E282" s="21">
        <v>100488</v>
      </c>
      <c r="F282" s="21">
        <f t="shared" si="57"/>
        <v>200201</v>
      </c>
      <c r="G282" s="16">
        <f t="shared" si="58"/>
        <v>200.20099999999999</v>
      </c>
      <c r="H282" s="21">
        <v>5754728</v>
      </c>
      <c r="I282" s="21">
        <v>5752520</v>
      </c>
      <c r="J282" s="21">
        <f t="shared" si="63"/>
        <v>11507248</v>
      </c>
      <c r="K282" s="16">
        <f t="shared" si="59"/>
        <v>11.507248000000001</v>
      </c>
      <c r="L282" s="26">
        <f t="shared" si="64"/>
        <v>81252349.860166922</v>
      </c>
      <c r="M282" s="16">
        <f t="shared" si="60"/>
        <v>81.252349860166916</v>
      </c>
      <c r="N282" s="3">
        <f t="shared" si="61"/>
        <v>49.290034300000002</v>
      </c>
      <c r="O282" s="3">
        <f t="shared" si="65"/>
        <v>60.576634933423819</v>
      </c>
      <c r="P282" s="3">
        <f t="shared" si="66"/>
        <v>76.545445189124422</v>
      </c>
      <c r="Q282" s="3">
        <f t="shared" si="62"/>
        <v>26.509972408000003</v>
      </c>
      <c r="R282" s="3">
        <f t="shared" si="67"/>
        <v>212.92208683054827</v>
      </c>
      <c r="S282" s="20"/>
    </row>
    <row r="283" spans="2:19" x14ac:dyDescent="0.15">
      <c r="B283" s="55"/>
      <c r="C283" s="6">
        <v>330282</v>
      </c>
      <c r="D283" s="21">
        <v>77996</v>
      </c>
      <c r="E283" s="21">
        <v>78689</v>
      </c>
      <c r="F283" s="21">
        <f t="shared" si="57"/>
        <v>156685</v>
      </c>
      <c r="G283" s="16">
        <f t="shared" si="58"/>
        <v>156.685</v>
      </c>
      <c r="H283" s="21">
        <v>3662963</v>
      </c>
      <c r="I283" s="21">
        <v>3664337</v>
      </c>
      <c r="J283" s="21">
        <f t="shared" si="63"/>
        <v>7327300</v>
      </c>
      <c r="K283" s="16">
        <f t="shared" si="59"/>
        <v>7.3273000000000001</v>
      </c>
      <c r="L283" s="26">
        <f t="shared" si="64"/>
        <v>50301503.974275582</v>
      </c>
      <c r="M283" s="16">
        <f t="shared" si="60"/>
        <v>50.301503974275583</v>
      </c>
      <c r="N283" s="3">
        <f t="shared" si="61"/>
        <v>41.705195500000002</v>
      </c>
      <c r="O283" s="3">
        <f t="shared" si="65"/>
        <v>38.346504124614938</v>
      </c>
      <c r="P283" s="3">
        <f t="shared" si="66"/>
        <v>54.217504967042402</v>
      </c>
      <c r="Q283" s="3">
        <f t="shared" si="62"/>
        <v>22.92148705</v>
      </c>
      <c r="R283" s="3">
        <f t="shared" si="67"/>
        <v>157.19069164165734</v>
      </c>
      <c r="S283" s="20"/>
    </row>
    <row r="284" spans="2:19" x14ac:dyDescent="0.15">
      <c r="B284" s="55"/>
      <c r="C284" s="6">
        <v>330283</v>
      </c>
      <c r="D284" s="21">
        <v>66410</v>
      </c>
      <c r="E284" s="21">
        <v>67521</v>
      </c>
      <c r="F284" s="21">
        <f t="shared" si="57"/>
        <v>133931</v>
      </c>
      <c r="G284" s="16">
        <f t="shared" si="58"/>
        <v>133.93100000000001</v>
      </c>
      <c r="H284" s="21">
        <v>5760545</v>
      </c>
      <c r="I284" s="21">
        <v>5782323</v>
      </c>
      <c r="J284" s="21">
        <f t="shared" si="63"/>
        <v>11542868</v>
      </c>
      <c r="K284" s="16">
        <f t="shared" si="59"/>
        <v>11.542868</v>
      </c>
      <c r="L284" s="26">
        <f t="shared" si="64"/>
        <v>81519355.151377589</v>
      </c>
      <c r="M284" s="16">
        <f t="shared" si="60"/>
        <v>81.519355151377582</v>
      </c>
      <c r="N284" s="3">
        <f t="shared" si="61"/>
        <v>37.739173300000004</v>
      </c>
      <c r="O284" s="3">
        <f t="shared" si="65"/>
        <v>60.769158952719806</v>
      </c>
      <c r="P284" s="3">
        <f t="shared" si="66"/>
        <v>76.7380628062038</v>
      </c>
      <c r="Q284" s="3">
        <f t="shared" si="62"/>
        <v>26.540552177999999</v>
      </c>
      <c r="R284" s="3">
        <f t="shared" si="67"/>
        <v>201.7869472369236</v>
      </c>
      <c r="S284" s="20"/>
    </row>
    <row r="285" spans="2:19" x14ac:dyDescent="0.15">
      <c r="B285" s="55"/>
      <c r="C285" s="6">
        <v>330302</v>
      </c>
      <c r="D285" s="21">
        <v>21316</v>
      </c>
      <c r="E285" s="21">
        <v>21724</v>
      </c>
      <c r="F285" s="21">
        <f t="shared" si="57"/>
        <v>43040</v>
      </c>
      <c r="G285" s="16">
        <f t="shared" si="58"/>
        <v>43.04</v>
      </c>
      <c r="H285" s="21">
        <v>2259946</v>
      </c>
      <c r="I285" s="21">
        <v>2250918</v>
      </c>
      <c r="J285" s="21">
        <f t="shared" si="63"/>
        <v>4510864</v>
      </c>
      <c r="K285" s="16">
        <f t="shared" si="59"/>
        <v>4.5108639999999998</v>
      </c>
      <c r="L285" s="26">
        <f t="shared" si="64"/>
        <v>30016460.678774104</v>
      </c>
      <c r="M285" s="16">
        <f t="shared" si="60"/>
        <v>30.016460678774102</v>
      </c>
      <c r="N285" s="3">
        <f t="shared" si="61"/>
        <v>21.896872000000002</v>
      </c>
      <c r="O285" s="3">
        <f t="shared" si="65"/>
        <v>23.870516735537262</v>
      </c>
      <c r="P285" s="3">
        <f t="shared" si="66"/>
        <v>39.583874733667642</v>
      </c>
      <c r="Q285" s="3">
        <f t="shared" si="62"/>
        <v>20.503576744</v>
      </c>
      <c r="R285" s="3">
        <f t="shared" si="67"/>
        <v>105.85484021320491</v>
      </c>
      <c r="S285" s="20"/>
    </row>
    <row r="286" spans="2:19" x14ac:dyDescent="0.15">
      <c r="B286" s="55"/>
      <c r="C286" s="6">
        <v>330303</v>
      </c>
      <c r="D286" s="21">
        <v>18027</v>
      </c>
      <c r="E286" s="21">
        <v>18383</v>
      </c>
      <c r="F286" s="21">
        <f t="shared" si="57"/>
        <v>36410</v>
      </c>
      <c r="G286" s="16">
        <f t="shared" si="58"/>
        <v>36.409999999999997</v>
      </c>
      <c r="H286" s="21">
        <v>2015776</v>
      </c>
      <c r="I286" s="21">
        <v>2008783</v>
      </c>
      <c r="J286" s="21">
        <f t="shared" si="63"/>
        <v>4024559</v>
      </c>
      <c r="K286" s="16">
        <f t="shared" si="59"/>
        <v>4.024559</v>
      </c>
      <c r="L286" s="26">
        <f t="shared" si="64"/>
        <v>26581078.470804032</v>
      </c>
      <c r="M286" s="16">
        <f t="shared" si="60"/>
        <v>26.58107847080403</v>
      </c>
      <c r="N286" s="3">
        <f t="shared" si="61"/>
        <v>20.741263</v>
      </c>
      <c r="O286" s="3">
        <f t="shared" si="65"/>
        <v>21.426263667716363</v>
      </c>
      <c r="P286" s="3">
        <f t="shared" si="66"/>
        <v>37.105590008838028</v>
      </c>
      <c r="Q286" s="3">
        <f t="shared" si="62"/>
        <v>20.0860839015</v>
      </c>
      <c r="R286" s="3">
        <f t="shared" si="67"/>
        <v>99.359200578054399</v>
      </c>
      <c r="S286" s="20"/>
    </row>
    <row r="287" spans="2:19" x14ac:dyDescent="0.15">
      <c r="B287" s="55"/>
      <c r="C287" s="6">
        <v>330304</v>
      </c>
      <c r="D287" s="21">
        <v>34123</v>
      </c>
      <c r="E287" s="21">
        <v>34863</v>
      </c>
      <c r="F287" s="21">
        <f t="shared" si="57"/>
        <v>68986</v>
      </c>
      <c r="G287" s="16">
        <f t="shared" si="58"/>
        <v>68.986000000000004</v>
      </c>
      <c r="H287" s="21">
        <v>4069258</v>
      </c>
      <c r="I287" s="21">
        <v>4048507</v>
      </c>
      <c r="J287" s="21">
        <f t="shared" si="63"/>
        <v>8117765</v>
      </c>
      <c r="K287" s="16">
        <f t="shared" si="59"/>
        <v>8.1177650000000003</v>
      </c>
      <c r="L287" s="26">
        <f t="shared" si="64"/>
        <v>56089181.58514186</v>
      </c>
      <c r="M287" s="16">
        <f t="shared" si="60"/>
        <v>56.089181585141858</v>
      </c>
      <c r="N287" s="3">
        <f t="shared" si="61"/>
        <v>26.419259799999999</v>
      </c>
      <c r="O287" s="3">
        <f t="shared" si="65"/>
        <v>42.490337537924404</v>
      </c>
      <c r="P287" s="3">
        <f t="shared" si="66"/>
        <v>58.392735595521337</v>
      </c>
      <c r="Q287" s="3">
        <f t="shared" si="62"/>
        <v>23.6001012525</v>
      </c>
      <c r="R287" s="3">
        <f t="shared" si="67"/>
        <v>150.90243418594574</v>
      </c>
      <c r="S287" s="20"/>
    </row>
    <row r="288" spans="2:19" x14ac:dyDescent="0.15">
      <c r="B288" s="55"/>
      <c r="C288" s="6">
        <v>330305</v>
      </c>
      <c r="D288" s="21">
        <v>14706</v>
      </c>
      <c r="E288" s="21">
        <v>15095</v>
      </c>
      <c r="F288" s="21">
        <f t="shared" si="57"/>
        <v>29801</v>
      </c>
      <c r="G288" s="16">
        <f t="shared" si="58"/>
        <v>29.800999999999998</v>
      </c>
      <c r="H288" s="21">
        <v>1462415</v>
      </c>
      <c r="I288" s="21">
        <v>1460434</v>
      </c>
      <c r="J288" s="21">
        <f t="shared" si="63"/>
        <v>2922849</v>
      </c>
      <c r="K288" s="16">
        <f t="shared" si="59"/>
        <v>2.9228489999999998</v>
      </c>
      <c r="L288" s="26">
        <f t="shared" si="64"/>
        <v>18898575.710365798</v>
      </c>
      <c r="M288" s="16">
        <f t="shared" si="60"/>
        <v>18.898575710365797</v>
      </c>
      <c r="N288" s="3">
        <f t="shared" si="61"/>
        <v>19.589314299999998</v>
      </c>
      <c r="O288" s="3">
        <f t="shared" si="65"/>
        <v>15.96789793655164</v>
      </c>
      <c r="P288" s="3">
        <f t="shared" si="66"/>
        <v>31.563432517457887</v>
      </c>
      <c r="Q288" s="3">
        <f t="shared" si="62"/>
        <v>19.140265866500002</v>
      </c>
      <c r="R288" s="3">
        <f t="shared" si="67"/>
        <v>86.26091062050952</v>
      </c>
      <c r="S288" s="20"/>
    </row>
    <row r="289" spans="2:19" x14ac:dyDescent="0.15">
      <c r="B289" s="55"/>
      <c r="C289" s="6">
        <v>330324</v>
      </c>
      <c r="D289" s="21">
        <v>134700</v>
      </c>
      <c r="E289" s="21">
        <v>136160</v>
      </c>
      <c r="F289" s="21">
        <f t="shared" si="57"/>
        <v>270860</v>
      </c>
      <c r="G289" s="16">
        <f t="shared" si="58"/>
        <v>270.86</v>
      </c>
      <c r="H289" s="21">
        <v>13442088</v>
      </c>
      <c r="I289" s="21">
        <v>13479425</v>
      </c>
      <c r="J289" s="21">
        <f t="shared" si="63"/>
        <v>26921513</v>
      </c>
      <c r="K289" s="16">
        <f t="shared" si="59"/>
        <v>26.921513000000001</v>
      </c>
      <c r="L289" s="26">
        <f t="shared" si="64"/>
        <v>200029519.30503336</v>
      </c>
      <c r="M289" s="16">
        <f t="shared" si="60"/>
        <v>200.02951930503335</v>
      </c>
      <c r="N289" s="3">
        <f t="shared" si="61"/>
        <v>61.605897999999996</v>
      </c>
      <c r="O289" s="3">
        <f t="shared" si="65"/>
        <v>147.48771521048184</v>
      </c>
      <c r="P289" s="3">
        <f t="shared" si="66"/>
        <v>162.23129522665107</v>
      </c>
      <c r="Q289" s="3">
        <f t="shared" si="62"/>
        <v>39.743118910500002</v>
      </c>
      <c r="R289" s="3">
        <f t="shared" si="67"/>
        <v>411.06802734763289</v>
      </c>
      <c r="S289" s="20"/>
    </row>
    <row r="290" spans="2:19" x14ac:dyDescent="0.15">
      <c r="B290" s="55"/>
      <c r="C290" s="6">
        <v>330326</v>
      </c>
      <c r="D290" s="21">
        <v>64961</v>
      </c>
      <c r="E290" s="21">
        <v>66101</v>
      </c>
      <c r="F290" s="21">
        <f t="shared" si="57"/>
        <v>131062</v>
      </c>
      <c r="G290" s="16">
        <f t="shared" si="58"/>
        <v>131.06200000000001</v>
      </c>
      <c r="H290" s="21">
        <v>8274728</v>
      </c>
      <c r="I290" s="21">
        <v>8300670</v>
      </c>
      <c r="J290" s="21">
        <f t="shared" si="63"/>
        <v>16575398</v>
      </c>
      <c r="K290" s="16">
        <f t="shared" si="59"/>
        <v>16.575398</v>
      </c>
      <c r="L290" s="26">
        <f t="shared" si="64"/>
        <v>119665488.5708349</v>
      </c>
      <c r="M290" s="16">
        <f t="shared" si="60"/>
        <v>119.66548857083491</v>
      </c>
      <c r="N290" s="3">
        <f t="shared" si="61"/>
        <v>37.2391066</v>
      </c>
      <c r="O290" s="3">
        <f t="shared" si="65"/>
        <v>88.406285750378487</v>
      </c>
      <c r="P290" s="3">
        <f t="shared" si="66"/>
        <v>104.25668345500029</v>
      </c>
      <c r="Q290" s="3">
        <f t="shared" si="62"/>
        <v>30.860979183000001</v>
      </c>
      <c r="R290" s="3">
        <f t="shared" si="67"/>
        <v>260.76305498837877</v>
      </c>
      <c r="S290" s="20"/>
    </row>
    <row r="291" spans="2:19" x14ac:dyDescent="0.15">
      <c r="B291" s="55"/>
      <c r="C291" s="6">
        <v>330327</v>
      </c>
      <c r="D291" s="21">
        <v>124390</v>
      </c>
      <c r="E291" s="21">
        <v>124739</v>
      </c>
      <c r="F291" s="21">
        <f t="shared" si="57"/>
        <v>249129</v>
      </c>
      <c r="G291" s="16">
        <f t="shared" si="58"/>
        <v>249.12899999999999</v>
      </c>
      <c r="H291" s="21">
        <v>10505997</v>
      </c>
      <c r="I291" s="21">
        <v>10500093</v>
      </c>
      <c r="J291" s="21">
        <f t="shared" si="63"/>
        <v>21006090</v>
      </c>
      <c r="K291" s="16">
        <f t="shared" si="59"/>
        <v>21.00609</v>
      </c>
      <c r="L291" s="26">
        <f t="shared" si="64"/>
        <v>153813842.7417787</v>
      </c>
      <c r="M291" s="16">
        <f t="shared" si="60"/>
        <v>153.8138427417787</v>
      </c>
      <c r="N291" s="3">
        <f t="shared" si="61"/>
        <v>57.818184700000003</v>
      </c>
      <c r="O291" s="3">
        <f t="shared" si="65"/>
        <v>113.36918135250181</v>
      </c>
      <c r="P291" s="3">
        <f t="shared" si="66"/>
        <v>128.89130615391915</v>
      </c>
      <c r="Q291" s="3">
        <f t="shared" si="62"/>
        <v>34.664728265000001</v>
      </c>
      <c r="R291" s="3">
        <f t="shared" si="67"/>
        <v>334.74340047142096</v>
      </c>
      <c r="S291" s="20"/>
    </row>
    <row r="292" spans="2:19" x14ac:dyDescent="0.15">
      <c r="B292" s="55"/>
      <c r="C292" s="6">
        <v>330328</v>
      </c>
      <c r="D292" s="21">
        <v>86129</v>
      </c>
      <c r="E292" s="21">
        <v>86470</v>
      </c>
      <c r="F292" s="21">
        <f t="shared" si="57"/>
        <v>172599</v>
      </c>
      <c r="G292" s="16">
        <f t="shared" si="58"/>
        <v>172.59899999999999</v>
      </c>
      <c r="H292" s="21">
        <v>11712508</v>
      </c>
      <c r="I292" s="21">
        <v>11694230</v>
      </c>
      <c r="J292" s="21">
        <f t="shared" si="63"/>
        <v>23406738</v>
      </c>
      <c r="K292" s="16">
        <f t="shared" si="59"/>
        <v>23.406738000000001</v>
      </c>
      <c r="L292" s="26">
        <f t="shared" si="64"/>
        <v>172492231.53733194</v>
      </c>
      <c r="M292" s="16">
        <f t="shared" si="60"/>
        <v>172.49223153733195</v>
      </c>
      <c r="N292" s="3">
        <f t="shared" si="61"/>
        <v>44.479005700000002</v>
      </c>
      <c r="O292" s="3">
        <f t="shared" si="65"/>
        <v>127.11213365263686</v>
      </c>
      <c r="P292" s="3">
        <f t="shared" si="66"/>
        <v>142.36589583103125</v>
      </c>
      <c r="Q292" s="3">
        <f t="shared" si="62"/>
        <v>36.725684573000002</v>
      </c>
      <c r="R292" s="3">
        <f t="shared" si="67"/>
        <v>350.68271975666812</v>
      </c>
      <c r="S292" s="20"/>
    </row>
    <row r="293" spans="2:19" x14ac:dyDescent="0.15">
      <c r="B293" s="55"/>
      <c r="C293" s="6">
        <v>330329</v>
      </c>
      <c r="D293" s="21">
        <v>80663</v>
      </c>
      <c r="E293" s="21">
        <v>81854</v>
      </c>
      <c r="F293" s="21">
        <f t="shared" si="57"/>
        <v>162517</v>
      </c>
      <c r="G293" s="16">
        <f t="shared" si="58"/>
        <v>162.517</v>
      </c>
      <c r="H293" s="21">
        <v>6992818</v>
      </c>
      <c r="I293" s="21">
        <v>7071609</v>
      </c>
      <c r="J293" s="21">
        <f t="shared" si="63"/>
        <v>14064427</v>
      </c>
      <c r="K293" s="16">
        <f t="shared" si="59"/>
        <v>14.064427</v>
      </c>
      <c r="L293" s="26">
        <f t="shared" si="64"/>
        <v>100534240.66415159</v>
      </c>
      <c r="M293" s="16">
        <f t="shared" si="60"/>
        <v>100.5342406641516</v>
      </c>
      <c r="N293" s="3">
        <f t="shared" si="61"/>
        <v>42.721713100000002</v>
      </c>
      <c r="O293" s="3">
        <f t="shared" si="65"/>
        <v>74.512829624289267</v>
      </c>
      <c r="P293" s="3">
        <f t="shared" si="66"/>
        <v>90.455401215118968</v>
      </c>
      <c r="Q293" s="3">
        <f t="shared" si="62"/>
        <v>28.705310579500001</v>
      </c>
      <c r="R293" s="3">
        <f t="shared" si="67"/>
        <v>236.39525451890825</v>
      </c>
      <c r="S293" s="20"/>
    </row>
    <row r="294" spans="2:19" x14ac:dyDescent="0.15">
      <c r="B294" s="55"/>
      <c r="C294" s="6">
        <v>330381</v>
      </c>
      <c r="D294" s="21">
        <v>70038</v>
      </c>
      <c r="E294" s="21">
        <v>71237</v>
      </c>
      <c r="F294" s="21">
        <f t="shared" si="57"/>
        <v>141275</v>
      </c>
      <c r="G294" s="16">
        <f t="shared" si="58"/>
        <v>141.27500000000001</v>
      </c>
      <c r="H294" s="21">
        <v>8199571</v>
      </c>
      <c r="I294" s="21">
        <v>8183125</v>
      </c>
      <c r="J294" s="21">
        <f t="shared" si="63"/>
        <v>16382696</v>
      </c>
      <c r="K294" s="16">
        <f t="shared" si="59"/>
        <v>16.382695999999999</v>
      </c>
      <c r="L294" s="26">
        <f t="shared" si="64"/>
        <v>118191082.38435337</v>
      </c>
      <c r="M294" s="16">
        <f t="shared" si="60"/>
        <v>118.19108238435336</v>
      </c>
      <c r="N294" s="3">
        <f t="shared" si="61"/>
        <v>39.019232500000001</v>
      </c>
      <c r="O294" s="3">
        <f t="shared" si="65"/>
        <v>87.333202472273882</v>
      </c>
      <c r="P294" s="3">
        <f t="shared" si="66"/>
        <v>103.19304683207253</v>
      </c>
      <c r="Q294" s="3">
        <f t="shared" si="62"/>
        <v>30.695544515999998</v>
      </c>
      <c r="R294" s="3">
        <f t="shared" si="67"/>
        <v>260.24102632034641</v>
      </c>
      <c r="S294" s="20"/>
    </row>
    <row r="295" spans="2:19" x14ac:dyDescent="0.15">
      <c r="B295" s="55"/>
      <c r="C295" s="6">
        <v>330382</v>
      </c>
      <c r="D295" s="21">
        <v>82745</v>
      </c>
      <c r="E295" s="21">
        <v>84403</v>
      </c>
      <c r="F295" s="21">
        <f t="shared" si="57"/>
        <v>167148</v>
      </c>
      <c r="G295" s="16">
        <f t="shared" si="58"/>
        <v>167.148</v>
      </c>
      <c r="H295" s="21">
        <v>8292900</v>
      </c>
      <c r="I295" s="21">
        <v>8268789</v>
      </c>
      <c r="J295" s="21">
        <f t="shared" si="63"/>
        <v>16561689</v>
      </c>
      <c r="K295" s="16">
        <f t="shared" si="59"/>
        <v>16.561689000000001</v>
      </c>
      <c r="L295" s="26">
        <f t="shared" si="64"/>
        <v>119560565.65904036</v>
      </c>
      <c r="M295" s="16">
        <f t="shared" si="60"/>
        <v>119.56056565904036</v>
      </c>
      <c r="N295" s="3">
        <f t="shared" si="61"/>
        <v>43.528896400000001</v>
      </c>
      <c r="O295" s="3">
        <f t="shared" si="65"/>
        <v>88.329909179010002</v>
      </c>
      <c r="P295" s="3">
        <f t="shared" si="66"/>
        <v>104.18099206643171</v>
      </c>
      <c r="Q295" s="3">
        <f t="shared" si="62"/>
        <v>30.849210006500002</v>
      </c>
      <c r="R295" s="3">
        <f t="shared" si="67"/>
        <v>266.88900765194171</v>
      </c>
      <c r="S295" s="20"/>
    </row>
    <row r="296" spans="2:19" x14ac:dyDescent="0.15">
      <c r="B296" s="55"/>
      <c r="C296" s="6">
        <v>330402</v>
      </c>
      <c r="D296" s="21">
        <v>48867</v>
      </c>
      <c r="E296" s="21">
        <v>48638</v>
      </c>
      <c r="F296" s="21">
        <f t="shared" si="57"/>
        <v>97505</v>
      </c>
      <c r="G296" s="16">
        <f t="shared" si="58"/>
        <v>97.504999999999995</v>
      </c>
      <c r="H296" s="21">
        <v>2122454</v>
      </c>
      <c r="I296" s="21">
        <v>2109410</v>
      </c>
      <c r="J296" s="21">
        <f t="shared" si="63"/>
        <v>4231864</v>
      </c>
      <c r="K296" s="16">
        <f t="shared" si="59"/>
        <v>4.2318639999999998</v>
      </c>
      <c r="L296" s="26">
        <f t="shared" si="64"/>
        <v>28042580.955692701</v>
      </c>
      <c r="M296" s="16">
        <f t="shared" si="60"/>
        <v>28.042580955692703</v>
      </c>
      <c r="N296" s="3">
        <f t="shared" si="61"/>
        <v>31.390121499999999</v>
      </c>
      <c r="O296" s="3">
        <f t="shared" si="65"/>
        <v>22.465853958300414</v>
      </c>
      <c r="P296" s="3">
        <f t="shared" si="66"/>
        <v>38.159917901436714</v>
      </c>
      <c r="Q296" s="3">
        <f t="shared" si="62"/>
        <v>20.264055244000001</v>
      </c>
      <c r="R296" s="3">
        <f t="shared" si="67"/>
        <v>112.27994860373714</v>
      </c>
      <c r="S296" s="20"/>
    </row>
    <row r="297" spans="2:19" x14ac:dyDescent="0.15">
      <c r="B297" s="55"/>
      <c r="C297" s="6">
        <v>330411</v>
      </c>
      <c r="D297" s="21">
        <v>55810</v>
      </c>
      <c r="E297" s="21">
        <v>55416</v>
      </c>
      <c r="F297" s="21">
        <f t="shared" si="57"/>
        <v>111226</v>
      </c>
      <c r="G297" s="16">
        <f t="shared" si="58"/>
        <v>111.226</v>
      </c>
      <c r="H297" s="21">
        <v>2320448</v>
      </c>
      <c r="I297" s="21">
        <v>2303390</v>
      </c>
      <c r="J297" s="21">
        <f t="shared" si="63"/>
        <v>4623838</v>
      </c>
      <c r="K297" s="16">
        <f t="shared" si="59"/>
        <v>4.6238380000000001</v>
      </c>
      <c r="L297" s="26">
        <f t="shared" si="64"/>
        <v>30817892.337345947</v>
      </c>
      <c r="M297" s="16">
        <f t="shared" si="60"/>
        <v>30.817892337345945</v>
      </c>
      <c r="N297" s="3">
        <f t="shared" si="61"/>
        <v>33.781691800000004</v>
      </c>
      <c r="O297" s="3">
        <f t="shared" si="65"/>
        <v>24.441035971031638</v>
      </c>
      <c r="P297" s="3">
        <f t="shared" si="66"/>
        <v>40.16202753216136</v>
      </c>
      <c r="Q297" s="3">
        <f t="shared" si="62"/>
        <v>20.600564923</v>
      </c>
      <c r="R297" s="3">
        <f t="shared" si="67"/>
        <v>118.98532022619301</v>
      </c>
      <c r="S297" s="20"/>
    </row>
    <row r="298" spans="2:19" x14ac:dyDescent="0.15">
      <c r="B298" s="55"/>
      <c r="C298" s="6">
        <v>330421</v>
      </c>
      <c r="D298" s="21">
        <v>52804</v>
      </c>
      <c r="E298" s="21">
        <v>52223</v>
      </c>
      <c r="F298" s="21">
        <f t="shared" si="57"/>
        <v>105027</v>
      </c>
      <c r="G298" s="16">
        <f t="shared" si="58"/>
        <v>105.027</v>
      </c>
      <c r="H298" s="21">
        <v>2589355</v>
      </c>
      <c r="I298" s="21">
        <v>2566068</v>
      </c>
      <c r="J298" s="21">
        <f t="shared" si="63"/>
        <v>5155423</v>
      </c>
      <c r="K298" s="16">
        <f t="shared" si="59"/>
        <v>5.1554229999999999</v>
      </c>
      <c r="L298" s="26">
        <f t="shared" si="64"/>
        <v>34604561.778718732</v>
      </c>
      <c r="M298" s="16">
        <f t="shared" si="60"/>
        <v>34.604561778718733</v>
      </c>
      <c r="N298" s="3">
        <f t="shared" si="61"/>
        <v>32.7012061</v>
      </c>
      <c r="O298" s="3">
        <f t="shared" si="65"/>
        <v>27.138235253117656</v>
      </c>
      <c r="P298" s="3">
        <f t="shared" si="66"/>
        <v>42.89373086716769</v>
      </c>
      <c r="Q298" s="3">
        <f t="shared" si="62"/>
        <v>21.0569306455</v>
      </c>
      <c r="R298" s="3">
        <f t="shared" si="67"/>
        <v>123.79010286578536</v>
      </c>
      <c r="S298" s="20"/>
    </row>
    <row r="299" spans="2:19" x14ac:dyDescent="0.15">
      <c r="B299" s="55"/>
      <c r="C299" s="6">
        <v>330424</v>
      </c>
      <c r="D299" s="21">
        <v>88210</v>
      </c>
      <c r="E299" s="21">
        <v>87171</v>
      </c>
      <c r="F299" s="21">
        <f t="shared" si="57"/>
        <v>175381</v>
      </c>
      <c r="G299" s="16">
        <f t="shared" si="58"/>
        <v>175.381</v>
      </c>
      <c r="H299" s="21">
        <v>6882390</v>
      </c>
      <c r="I299" s="21">
        <v>6817050</v>
      </c>
      <c r="J299" s="21">
        <f t="shared" si="63"/>
        <v>13699440</v>
      </c>
      <c r="K299" s="16">
        <f t="shared" si="59"/>
        <v>13.699439999999999</v>
      </c>
      <c r="L299" s="26">
        <f t="shared" si="64"/>
        <v>97768832.006585985</v>
      </c>
      <c r="M299" s="16">
        <f t="shared" si="60"/>
        <v>97.768832006585981</v>
      </c>
      <c r="N299" s="3">
        <f t="shared" si="61"/>
        <v>44.9639083</v>
      </c>
      <c r="O299" s="3">
        <f t="shared" si="65"/>
        <v>72.509989935526235</v>
      </c>
      <c r="P299" s="3">
        <f t="shared" si="66"/>
        <v>88.460435409551138</v>
      </c>
      <c r="Q299" s="3">
        <f t="shared" si="62"/>
        <v>28.391969240000002</v>
      </c>
      <c r="R299" s="3">
        <f t="shared" si="67"/>
        <v>234.32630288507738</v>
      </c>
      <c r="S299" s="20"/>
    </row>
    <row r="300" spans="2:19" x14ac:dyDescent="0.15">
      <c r="B300" s="55"/>
      <c r="C300" s="6">
        <v>330481</v>
      </c>
      <c r="D300" s="21">
        <v>123429</v>
      </c>
      <c r="E300" s="21">
        <v>121838</v>
      </c>
      <c r="F300" s="21">
        <f t="shared" si="57"/>
        <v>245267</v>
      </c>
      <c r="G300" s="16">
        <f t="shared" si="58"/>
        <v>245.267</v>
      </c>
      <c r="H300" s="21">
        <v>4552071</v>
      </c>
      <c r="I300" s="21">
        <v>4489591</v>
      </c>
      <c r="J300" s="21">
        <f t="shared" si="63"/>
        <v>9041662</v>
      </c>
      <c r="K300" s="16">
        <f t="shared" si="59"/>
        <v>9.0416620000000005</v>
      </c>
      <c r="L300" s="26">
        <f t="shared" si="64"/>
        <v>62896045.627204657</v>
      </c>
      <c r="M300" s="16">
        <f t="shared" si="60"/>
        <v>62.896045627204657</v>
      </c>
      <c r="N300" s="3">
        <f t="shared" si="61"/>
        <v>57.145038100000008</v>
      </c>
      <c r="O300" s="3">
        <f t="shared" si="65"/>
        <v>47.371598761055914</v>
      </c>
      <c r="P300" s="3">
        <f t="shared" si="66"/>
        <v>63.303207315465436</v>
      </c>
      <c r="Q300" s="3">
        <f t="shared" si="62"/>
        <v>24.393266827000001</v>
      </c>
      <c r="R300" s="3">
        <f t="shared" si="67"/>
        <v>192.21311100352136</v>
      </c>
      <c r="S300" s="20"/>
    </row>
    <row r="301" spans="2:19" x14ac:dyDescent="0.15">
      <c r="B301" s="55"/>
      <c r="C301" s="6">
        <v>330482</v>
      </c>
      <c r="D301" s="21">
        <v>77439</v>
      </c>
      <c r="E301" s="21">
        <v>77196</v>
      </c>
      <c r="F301" s="21">
        <f t="shared" si="57"/>
        <v>154635</v>
      </c>
      <c r="G301" s="16">
        <f t="shared" si="58"/>
        <v>154.63499999999999</v>
      </c>
      <c r="H301" s="21">
        <v>3352219</v>
      </c>
      <c r="I301" s="21">
        <v>3318131</v>
      </c>
      <c r="J301" s="21">
        <f t="shared" si="63"/>
        <v>6670350</v>
      </c>
      <c r="K301" s="16">
        <f t="shared" si="59"/>
        <v>6.67035</v>
      </c>
      <c r="L301" s="26">
        <f t="shared" si="64"/>
        <v>45519459.763321936</v>
      </c>
      <c r="M301" s="16">
        <f t="shared" si="60"/>
        <v>45.519459763321933</v>
      </c>
      <c r="N301" s="3">
        <f t="shared" si="61"/>
        <v>41.347880500000002</v>
      </c>
      <c r="O301" s="3">
        <f t="shared" si="65"/>
        <v>34.927228286353632</v>
      </c>
      <c r="P301" s="3">
        <f t="shared" si="66"/>
        <v>50.767738273260441</v>
      </c>
      <c r="Q301" s="3">
        <f t="shared" si="62"/>
        <v>22.357495475</v>
      </c>
      <c r="R301" s="3">
        <f t="shared" si="67"/>
        <v>149.40034253461408</v>
      </c>
      <c r="S301" s="20"/>
    </row>
    <row r="302" spans="2:19" x14ac:dyDescent="0.15">
      <c r="B302" s="55"/>
      <c r="C302" s="6">
        <v>330483</v>
      </c>
      <c r="D302" s="21">
        <v>149994</v>
      </c>
      <c r="E302" s="21">
        <v>148329</v>
      </c>
      <c r="F302" s="21">
        <f t="shared" si="57"/>
        <v>298323</v>
      </c>
      <c r="G302" s="16">
        <f t="shared" si="58"/>
        <v>298.32299999999998</v>
      </c>
      <c r="H302" s="21">
        <v>5340452</v>
      </c>
      <c r="I302" s="21">
        <v>5273015</v>
      </c>
      <c r="J302" s="21">
        <f t="shared" si="63"/>
        <v>10613467</v>
      </c>
      <c r="K302" s="16">
        <f t="shared" si="59"/>
        <v>10.613467</v>
      </c>
      <c r="L302" s="26">
        <f t="shared" si="64"/>
        <v>74568704.323377699</v>
      </c>
      <c r="M302" s="16">
        <f t="shared" si="60"/>
        <v>74.568704323377702</v>
      </c>
      <c r="N302" s="3">
        <f t="shared" si="61"/>
        <v>66.392698899999999</v>
      </c>
      <c r="O302" s="3">
        <f t="shared" si="65"/>
        <v>55.761576983836065</v>
      </c>
      <c r="P302" s="3">
        <f t="shared" si="66"/>
        <v>71.72386329888468</v>
      </c>
      <c r="Q302" s="3">
        <f t="shared" si="62"/>
        <v>25.742661419500003</v>
      </c>
      <c r="R302" s="3">
        <f t="shared" si="67"/>
        <v>219.62080060222075</v>
      </c>
      <c r="S302" s="20"/>
    </row>
    <row r="303" spans="2:19" x14ac:dyDescent="0.15">
      <c r="B303" s="55"/>
      <c r="C303" s="6">
        <v>330502</v>
      </c>
      <c r="D303" s="21">
        <v>72021</v>
      </c>
      <c r="E303" s="21">
        <v>71397</v>
      </c>
      <c r="F303" s="21">
        <f t="shared" si="57"/>
        <v>143418</v>
      </c>
      <c r="G303" s="16">
        <f t="shared" si="58"/>
        <v>143.41800000000001</v>
      </c>
      <c r="H303" s="21">
        <v>3849303</v>
      </c>
      <c r="I303" s="21">
        <v>3799942</v>
      </c>
      <c r="J303" s="21">
        <f t="shared" si="63"/>
        <v>7649245</v>
      </c>
      <c r="K303" s="16">
        <f t="shared" si="59"/>
        <v>7.6492449999999996</v>
      </c>
      <c r="L303" s="26">
        <f t="shared" si="64"/>
        <v>52654484.938388638</v>
      </c>
      <c r="M303" s="16">
        <f t="shared" si="60"/>
        <v>52.654484938388642</v>
      </c>
      <c r="N303" s="3">
        <f t="shared" si="61"/>
        <v>39.392757400000001</v>
      </c>
      <c r="O303" s="3">
        <f t="shared" si="65"/>
        <v>40.030452691049163</v>
      </c>
      <c r="P303" s="3">
        <f t="shared" si="66"/>
        <v>55.914945434553566</v>
      </c>
      <c r="Q303" s="3">
        <f t="shared" si="62"/>
        <v>23.1978768325</v>
      </c>
      <c r="R303" s="3">
        <f t="shared" si="67"/>
        <v>158.53603235810272</v>
      </c>
      <c r="S303" s="20"/>
    </row>
    <row r="304" spans="2:19" x14ac:dyDescent="0.15">
      <c r="B304" s="55"/>
      <c r="C304" s="6">
        <v>330503</v>
      </c>
      <c r="D304" s="21">
        <v>114448</v>
      </c>
      <c r="E304" s="21">
        <v>113813</v>
      </c>
      <c r="F304" s="21">
        <f t="shared" si="57"/>
        <v>228261</v>
      </c>
      <c r="G304" s="16">
        <f t="shared" si="58"/>
        <v>228.261</v>
      </c>
      <c r="H304" s="21">
        <v>3961232</v>
      </c>
      <c r="I304" s="21">
        <v>3920285</v>
      </c>
      <c r="J304" s="21">
        <f t="shared" si="63"/>
        <v>7881517</v>
      </c>
      <c r="K304" s="16">
        <f t="shared" si="59"/>
        <v>7.8815169999999997</v>
      </c>
      <c r="L304" s="26">
        <f t="shared" si="64"/>
        <v>54355747.512230664</v>
      </c>
      <c r="M304" s="16">
        <f t="shared" si="60"/>
        <v>54.355747512230664</v>
      </c>
      <c r="N304" s="3">
        <f t="shared" si="61"/>
        <v>54.180892299999996</v>
      </c>
      <c r="O304" s="3">
        <f t="shared" si="65"/>
        <v>41.248609298524947</v>
      </c>
      <c r="P304" s="3">
        <f t="shared" si="66"/>
        <v>57.142236255323198</v>
      </c>
      <c r="Q304" s="3">
        <f t="shared" si="62"/>
        <v>23.397282344499999</v>
      </c>
      <c r="R304" s="3">
        <f t="shared" si="67"/>
        <v>175.96902019834818</v>
      </c>
      <c r="S304" s="20"/>
    </row>
    <row r="305" spans="2:19" x14ac:dyDescent="0.15">
      <c r="B305" s="55"/>
      <c r="C305" s="6">
        <v>330521</v>
      </c>
      <c r="D305" s="21">
        <v>112701</v>
      </c>
      <c r="E305" s="21">
        <v>112679</v>
      </c>
      <c r="F305" s="21">
        <f t="shared" si="57"/>
        <v>225380</v>
      </c>
      <c r="G305" s="16">
        <f t="shared" si="58"/>
        <v>225.38</v>
      </c>
      <c r="H305" s="21">
        <v>15904447</v>
      </c>
      <c r="I305" s="21">
        <v>15629763</v>
      </c>
      <c r="J305" s="21">
        <f t="shared" si="63"/>
        <v>31534210</v>
      </c>
      <c r="K305" s="16">
        <f t="shared" si="59"/>
        <v>31.534210000000002</v>
      </c>
      <c r="L305" s="26">
        <f t="shared" si="64"/>
        <v>236468164.92742762</v>
      </c>
      <c r="M305" s="16">
        <f t="shared" si="60"/>
        <v>236.46816492742761</v>
      </c>
      <c r="N305" s="3">
        <f t="shared" si="61"/>
        <v>53.678734000000006</v>
      </c>
      <c r="O305" s="3">
        <f t="shared" si="65"/>
        <v>174.65945907690795</v>
      </c>
      <c r="P305" s="3">
        <f t="shared" si="66"/>
        <v>188.51813417864628</v>
      </c>
      <c r="Q305" s="3">
        <f t="shared" si="62"/>
        <v>43.703119285</v>
      </c>
      <c r="R305" s="3">
        <f t="shared" si="67"/>
        <v>460.55944654055423</v>
      </c>
      <c r="S305" s="20"/>
    </row>
    <row r="306" spans="2:19" x14ac:dyDescent="0.15">
      <c r="B306" s="55"/>
      <c r="C306" s="6">
        <v>330522</v>
      </c>
      <c r="D306" s="21">
        <v>174781</v>
      </c>
      <c r="E306" s="21">
        <v>175185</v>
      </c>
      <c r="F306" s="21">
        <f t="shared" si="57"/>
        <v>349966</v>
      </c>
      <c r="G306" s="16">
        <f t="shared" si="58"/>
        <v>349.96600000000001</v>
      </c>
      <c r="H306" s="21">
        <v>11192375</v>
      </c>
      <c r="I306" s="21">
        <v>11089819</v>
      </c>
      <c r="J306" s="21">
        <f t="shared" si="63"/>
        <v>22282194</v>
      </c>
      <c r="K306" s="16">
        <f t="shared" si="59"/>
        <v>22.282194</v>
      </c>
      <c r="L306" s="26">
        <f t="shared" si="64"/>
        <v>163728624.57018369</v>
      </c>
      <c r="M306" s="16">
        <f t="shared" si="60"/>
        <v>163.72862457018368</v>
      </c>
      <c r="N306" s="3">
        <f t="shared" si="61"/>
        <v>75.394073800000001</v>
      </c>
      <c r="O306" s="3">
        <f t="shared" si="65"/>
        <v>120.65633602170576</v>
      </c>
      <c r="P306" s="3">
        <f t="shared" si="66"/>
        <v>136.04382976493051</v>
      </c>
      <c r="Q306" s="3">
        <f t="shared" si="62"/>
        <v>35.760263549000001</v>
      </c>
      <c r="R306" s="3">
        <f t="shared" si="67"/>
        <v>367.85450313563626</v>
      </c>
      <c r="S306" s="20"/>
    </row>
    <row r="307" spans="2:19" x14ac:dyDescent="0.15">
      <c r="B307" s="55"/>
      <c r="C307" s="6">
        <v>330523</v>
      </c>
      <c r="D307" s="21">
        <v>192981</v>
      </c>
      <c r="E307" s="21">
        <v>192709</v>
      </c>
      <c r="F307" s="21">
        <f t="shared" si="57"/>
        <v>385690</v>
      </c>
      <c r="G307" s="16">
        <f t="shared" si="58"/>
        <v>385.69</v>
      </c>
      <c r="H307" s="21">
        <v>15337051</v>
      </c>
      <c r="I307" s="21">
        <v>15214455</v>
      </c>
      <c r="J307" s="21">
        <f t="shared" si="63"/>
        <v>30551506</v>
      </c>
      <c r="K307" s="16">
        <f t="shared" si="59"/>
        <v>30.551506</v>
      </c>
      <c r="L307" s="26">
        <f t="shared" si="64"/>
        <v>228679019.09587508</v>
      </c>
      <c r="M307" s="16">
        <f t="shared" si="60"/>
        <v>228.67901909587508</v>
      </c>
      <c r="N307" s="3">
        <f t="shared" si="61"/>
        <v>81.620767000000001</v>
      </c>
      <c r="O307" s="3">
        <f t="shared" si="65"/>
        <v>168.83112752904481</v>
      </c>
      <c r="P307" s="3">
        <f t="shared" si="66"/>
        <v>182.89904437576428</v>
      </c>
      <c r="Q307" s="3">
        <f t="shared" si="62"/>
        <v>42.859467901000002</v>
      </c>
      <c r="R307" s="3">
        <f t="shared" si="67"/>
        <v>476.2104068058091</v>
      </c>
      <c r="S307" s="20"/>
    </row>
    <row r="308" spans="2:19" x14ac:dyDescent="0.15">
      <c r="B308" s="55"/>
      <c r="C308" s="6">
        <v>330602</v>
      </c>
      <c r="D308" s="21">
        <v>35132</v>
      </c>
      <c r="E308" s="21">
        <v>34789</v>
      </c>
      <c r="F308" s="21">
        <f t="shared" si="57"/>
        <v>69921</v>
      </c>
      <c r="G308" s="16">
        <f t="shared" si="58"/>
        <v>69.921000000000006</v>
      </c>
      <c r="H308" s="21">
        <v>1682665</v>
      </c>
      <c r="I308" s="21">
        <v>1665360</v>
      </c>
      <c r="J308" s="21">
        <f t="shared" si="63"/>
        <v>3348025</v>
      </c>
      <c r="K308" s="16">
        <f t="shared" si="59"/>
        <v>3.3480249999999998</v>
      </c>
      <c r="L308" s="26">
        <f t="shared" si="64"/>
        <v>21845155.661366269</v>
      </c>
      <c r="M308" s="16">
        <f t="shared" si="60"/>
        <v>21.84515566136627</v>
      </c>
      <c r="N308" s="3">
        <f t="shared" si="61"/>
        <v>26.582230299999999</v>
      </c>
      <c r="O308" s="3">
        <f t="shared" si="65"/>
        <v>18.060166933517372</v>
      </c>
      <c r="P308" s="3">
        <f t="shared" si="66"/>
        <v>33.689095294109627</v>
      </c>
      <c r="Q308" s="3">
        <f t="shared" si="62"/>
        <v>19.505279462499999</v>
      </c>
      <c r="R308" s="3">
        <f t="shared" si="67"/>
        <v>97.836771990127005</v>
      </c>
      <c r="S308" s="20"/>
    </row>
    <row r="309" spans="2:19" x14ac:dyDescent="0.15">
      <c r="B309" s="55"/>
      <c r="C309" s="6">
        <v>330603</v>
      </c>
      <c r="D309" s="21">
        <v>74504</v>
      </c>
      <c r="E309" s="21">
        <v>74281</v>
      </c>
      <c r="F309" s="21">
        <f t="shared" si="57"/>
        <v>148785</v>
      </c>
      <c r="G309" s="16">
        <f t="shared" si="58"/>
        <v>148.785</v>
      </c>
      <c r="H309" s="21">
        <v>5296225</v>
      </c>
      <c r="I309" s="21">
        <v>5274783</v>
      </c>
      <c r="J309" s="21">
        <f t="shared" si="63"/>
        <v>10571008</v>
      </c>
      <c r="K309" s="16">
        <f t="shared" si="59"/>
        <v>10.571008000000001</v>
      </c>
      <c r="L309" s="26">
        <f t="shared" si="64"/>
        <v>74251990.673137546</v>
      </c>
      <c r="M309" s="16">
        <f t="shared" si="60"/>
        <v>74.251990673137541</v>
      </c>
      <c r="N309" s="3">
        <f t="shared" si="61"/>
        <v>40.328225500000002</v>
      </c>
      <c r="O309" s="3">
        <f t="shared" si="65"/>
        <v>55.533608442207495</v>
      </c>
      <c r="P309" s="3">
        <f t="shared" si="66"/>
        <v>71.495386071601416</v>
      </c>
      <c r="Q309" s="3">
        <f t="shared" si="62"/>
        <v>25.706210368000001</v>
      </c>
      <c r="R309" s="3">
        <f t="shared" si="67"/>
        <v>193.0634303818089</v>
      </c>
      <c r="S309" s="20"/>
    </row>
    <row r="310" spans="2:19" x14ac:dyDescent="0.15">
      <c r="B310" s="55"/>
      <c r="C310" s="6">
        <v>330604</v>
      </c>
      <c r="D310" s="21">
        <v>101793</v>
      </c>
      <c r="E310" s="21">
        <v>102203</v>
      </c>
      <c r="F310" s="21">
        <f t="shared" si="57"/>
        <v>203996</v>
      </c>
      <c r="G310" s="16">
        <f t="shared" si="58"/>
        <v>203.99600000000001</v>
      </c>
      <c r="H310" s="21">
        <v>6713738</v>
      </c>
      <c r="I310" s="21">
        <v>6699587</v>
      </c>
      <c r="J310" s="21">
        <f t="shared" si="63"/>
        <v>13413325</v>
      </c>
      <c r="K310" s="16">
        <f t="shared" si="59"/>
        <v>13.413325</v>
      </c>
      <c r="L310" s="26">
        <f t="shared" si="64"/>
        <v>95603962.81983684</v>
      </c>
      <c r="M310" s="16">
        <f t="shared" si="60"/>
        <v>95.603962819836838</v>
      </c>
      <c r="N310" s="3">
        <f t="shared" si="61"/>
        <v>49.9515028</v>
      </c>
      <c r="O310" s="3">
        <f t="shared" si="65"/>
        <v>70.943049929549872</v>
      </c>
      <c r="P310" s="3">
        <f t="shared" si="66"/>
        <v>86.898698778230283</v>
      </c>
      <c r="Q310" s="3">
        <f t="shared" si="62"/>
        <v>28.146339512499999</v>
      </c>
      <c r="R310" s="3">
        <f t="shared" si="67"/>
        <v>235.93959102028015</v>
      </c>
      <c r="S310" s="20"/>
    </row>
    <row r="311" spans="2:19" x14ac:dyDescent="0.15">
      <c r="B311" s="55"/>
      <c r="C311" s="6">
        <v>330624</v>
      </c>
      <c r="D311" s="21">
        <v>166983</v>
      </c>
      <c r="E311" s="21">
        <v>167265</v>
      </c>
      <c r="F311" s="21">
        <f t="shared" si="57"/>
        <v>334248</v>
      </c>
      <c r="G311" s="16">
        <f t="shared" si="58"/>
        <v>334.24799999999999</v>
      </c>
      <c r="H311" s="21">
        <v>13164372</v>
      </c>
      <c r="I311" s="21">
        <v>13140025</v>
      </c>
      <c r="J311" s="21">
        <f t="shared" si="63"/>
        <v>26304397</v>
      </c>
      <c r="K311" s="16">
        <f t="shared" si="59"/>
        <v>26.304397000000002</v>
      </c>
      <c r="L311" s="26">
        <f t="shared" si="64"/>
        <v>195179371.48316365</v>
      </c>
      <c r="M311" s="16">
        <f t="shared" si="60"/>
        <v>195.17937148316366</v>
      </c>
      <c r="N311" s="3">
        <f t="shared" si="61"/>
        <v>72.654426400000006</v>
      </c>
      <c r="O311" s="3">
        <f t="shared" si="65"/>
        <v>143.88905685043747</v>
      </c>
      <c r="P311" s="3">
        <f t="shared" si="66"/>
        <v>158.73239858795426</v>
      </c>
      <c r="Q311" s="3">
        <f t="shared" si="62"/>
        <v>39.213324824499999</v>
      </c>
      <c r="R311" s="3">
        <f t="shared" si="67"/>
        <v>414.48920666289172</v>
      </c>
      <c r="S311" s="20"/>
    </row>
    <row r="312" spans="2:19" x14ac:dyDescent="0.15">
      <c r="B312" s="55"/>
      <c r="C312" s="6">
        <v>330681</v>
      </c>
      <c r="D312" s="21">
        <v>143062</v>
      </c>
      <c r="E312" s="21">
        <v>143226</v>
      </c>
      <c r="F312" s="21">
        <f t="shared" si="57"/>
        <v>286288</v>
      </c>
      <c r="G312" s="16">
        <f t="shared" si="58"/>
        <v>286.28800000000001</v>
      </c>
      <c r="H312" s="21">
        <v>17016280</v>
      </c>
      <c r="I312" s="21">
        <v>16936187</v>
      </c>
      <c r="J312" s="21">
        <f t="shared" si="63"/>
        <v>33952467</v>
      </c>
      <c r="K312" s="16">
        <f t="shared" si="59"/>
        <v>33.952466999999999</v>
      </c>
      <c r="L312" s="26">
        <f t="shared" si="64"/>
        <v>255691660.5091778</v>
      </c>
      <c r="M312" s="16">
        <f t="shared" si="60"/>
        <v>255.69166050917781</v>
      </c>
      <c r="N312" s="3">
        <f t="shared" si="61"/>
        <v>64.294998399999997</v>
      </c>
      <c r="O312" s="3">
        <f t="shared" si="65"/>
        <v>189.09042925653787</v>
      </c>
      <c r="P312" s="3">
        <f t="shared" si="66"/>
        <v>202.38596389132087</v>
      </c>
      <c r="Q312" s="3">
        <f t="shared" si="62"/>
        <v>45.779192919500005</v>
      </c>
      <c r="R312" s="3">
        <f t="shared" si="67"/>
        <v>501.55058446735876</v>
      </c>
      <c r="S312" s="20"/>
    </row>
    <row r="313" spans="2:19" x14ac:dyDescent="0.15">
      <c r="B313" s="55"/>
      <c r="C313" s="6">
        <v>330683</v>
      </c>
      <c r="D313" s="21">
        <v>193137</v>
      </c>
      <c r="E313" s="21">
        <v>193111</v>
      </c>
      <c r="F313" s="21">
        <f t="shared" si="57"/>
        <v>386248</v>
      </c>
      <c r="G313" s="16">
        <f t="shared" si="58"/>
        <v>386.24799999999999</v>
      </c>
      <c r="H313" s="21">
        <v>14665422</v>
      </c>
      <c r="I313" s="21">
        <v>14618614</v>
      </c>
      <c r="J313" s="21">
        <f t="shared" si="63"/>
        <v>29284036</v>
      </c>
      <c r="K313" s="16">
        <f t="shared" si="59"/>
        <v>29.284036</v>
      </c>
      <c r="L313" s="26">
        <f t="shared" si="64"/>
        <v>218653089.0136492</v>
      </c>
      <c r="M313" s="16">
        <f t="shared" si="60"/>
        <v>218.65308901364921</v>
      </c>
      <c r="N313" s="3">
        <f t="shared" si="61"/>
        <v>81.718026399999999</v>
      </c>
      <c r="O313" s="3">
        <f t="shared" si="65"/>
        <v>161.34516767941076</v>
      </c>
      <c r="P313" s="3">
        <f t="shared" si="66"/>
        <v>175.66633841444653</v>
      </c>
      <c r="Q313" s="3">
        <f t="shared" si="62"/>
        <v>41.771344905999996</v>
      </c>
      <c r="R313" s="3">
        <f t="shared" si="67"/>
        <v>460.50087739985725</v>
      </c>
      <c r="S313" s="20"/>
    </row>
    <row r="314" spans="2:19" x14ac:dyDescent="0.15">
      <c r="B314" s="55"/>
      <c r="C314" s="6">
        <v>330702</v>
      </c>
      <c r="D314" s="21">
        <v>92497</v>
      </c>
      <c r="E314" s="21">
        <v>92272</v>
      </c>
      <c r="F314" s="21">
        <f t="shared" si="57"/>
        <v>184769</v>
      </c>
      <c r="G314" s="16">
        <f t="shared" si="58"/>
        <v>184.76900000000001</v>
      </c>
      <c r="H314" s="21">
        <v>12234650</v>
      </c>
      <c r="I314" s="21">
        <v>11884497</v>
      </c>
      <c r="J314" s="21">
        <f t="shared" si="63"/>
        <v>24119147</v>
      </c>
      <c r="K314" s="16">
        <f t="shared" si="59"/>
        <v>24.119147000000002</v>
      </c>
      <c r="L314" s="26">
        <f t="shared" si="64"/>
        <v>178056272.94516858</v>
      </c>
      <c r="M314" s="16">
        <f t="shared" si="60"/>
        <v>178.05627294516859</v>
      </c>
      <c r="N314" s="3">
        <f t="shared" si="61"/>
        <v>46.600236699999996</v>
      </c>
      <c r="O314" s="3">
        <f t="shared" si="65"/>
        <v>131.21811447862828</v>
      </c>
      <c r="P314" s="3">
        <f t="shared" si="66"/>
        <v>146.37979530264462</v>
      </c>
      <c r="Q314" s="3">
        <f t="shared" si="62"/>
        <v>37.337287699499996</v>
      </c>
      <c r="R314" s="3">
        <f t="shared" si="67"/>
        <v>361.53543418077294</v>
      </c>
      <c r="S314" s="20"/>
    </row>
    <row r="315" spans="2:19" x14ac:dyDescent="0.15">
      <c r="B315" s="55"/>
      <c r="C315" s="6">
        <v>330703</v>
      </c>
      <c r="D315" s="21">
        <v>83311</v>
      </c>
      <c r="E315" s="21">
        <v>82534</v>
      </c>
      <c r="F315" s="21">
        <f t="shared" si="57"/>
        <v>165845</v>
      </c>
      <c r="G315" s="16">
        <f t="shared" si="58"/>
        <v>165.845</v>
      </c>
      <c r="H315" s="21">
        <v>4831570</v>
      </c>
      <c r="I315" s="21">
        <v>4771073</v>
      </c>
      <c r="J315" s="21">
        <f t="shared" si="63"/>
        <v>9602643</v>
      </c>
      <c r="K315" s="16">
        <f t="shared" si="59"/>
        <v>9.6026430000000005</v>
      </c>
      <c r="L315" s="26">
        <f t="shared" si="64"/>
        <v>67049405.978357345</v>
      </c>
      <c r="M315" s="16">
        <f t="shared" si="60"/>
        <v>67.049405978357342</v>
      </c>
      <c r="N315" s="3">
        <f t="shared" si="61"/>
        <v>43.301783499999999</v>
      </c>
      <c r="O315" s="3">
        <f t="shared" si="65"/>
        <v>50.354106438896181</v>
      </c>
      <c r="P315" s="3">
        <f t="shared" si="66"/>
        <v>66.299441472786981</v>
      </c>
      <c r="Q315" s="3">
        <f t="shared" si="62"/>
        <v>24.8748690155</v>
      </c>
      <c r="R315" s="3">
        <f t="shared" si="67"/>
        <v>184.83020042718317</v>
      </c>
      <c r="S315" s="20"/>
    </row>
    <row r="316" spans="2:19" x14ac:dyDescent="0.15">
      <c r="B316" s="55"/>
      <c r="C316" s="6">
        <v>330723</v>
      </c>
      <c r="D316" s="21">
        <v>98094</v>
      </c>
      <c r="E316" s="21">
        <v>98220</v>
      </c>
      <c r="F316" s="21">
        <f t="shared" si="57"/>
        <v>196314</v>
      </c>
      <c r="G316" s="16">
        <f t="shared" si="58"/>
        <v>196.31399999999999</v>
      </c>
      <c r="H316" s="21">
        <v>13529739</v>
      </c>
      <c r="I316" s="21">
        <v>13499150</v>
      </c>
      <c r="J316" s="21">
        <f t="shared" si="63"/>
        <v>27028889</v>
      </c>
      <c r="K316" s="16">
        <f t="shared" si="59"/>
        <v>27.028888999999999</v>
      </c>
      <c r="L316" s="26">
        <f t="shared" si="64"/>
        <v>200874059.34302652</v>
      </c>
      <c r="M316" s="16">
        <f t="shared" si="60"/>
        <v>200.87405934302652</v>
      </c>
      <c r="N316" s="3">
        <f t="shared" si="61"/>
        <v>48.612530199999995</v>
      </c>
      <c r="O316" s="3">
        <f t="shared" si="65"/>
        <v>148.11477041443905</v>
      </c>
      <c r="P316" s="3">
        <f t="shared" si="66"/>
        <v>162.84054641005935</v>
      </c>
      <c r="Q316" s="3">
        <f t="shared" si="62"/>
        <v>39.835301206500006</v>
      </c>
      <c r="R316" s="3">
        <f t="shared" si="67"/>
        <v>399.4031482309984</v>
      </c>
      <c r="S316" s="20"/>
    </row>
    <row r="317" spans="2:19" x14ac:dyDescent="0.15">
      <c r="B317" s="55"/>
      <c r="C317" s="6">
        <v>330726</v>
      </c>
      <c r="D317" s="21">
        <v>51997</v>
      </c>
      <c r="E317" s="21">
        <v>52105</v>
      </c>
      <c r="F317" s="21">
        <f t="shared" si="57"/>
        <v>104102</v>
      </c>
      <c r="G317" s="16">
        <f t="shared" si="58"/>
        <v>104.102</v>
      </c>
      <c r="H317" s="21">
        <v>7438150</v>
      </c>
      <c r="I317" s="21">
        <v>7381822</v>
      </c>
      <c r="J317" s="21">
        <f t="shared" si="63"/>
        <v>14819972</v>
      </c>
      <c r="K317" s="16">
        <f t="shared" si="59"/>
        <v>14.819972</v>
      </c>
      <c r="L317" s="26">
        <f t="shared" si="64"/>
        <v>106271757.43401013</v>
      </c>
      <c r="M317" s="16">
        <f t="shared" si="60"/>
        <v>106.27175743401013</v>
      </c>
      <c r="N317" s="3">
        <f t="shared" si="61"/>
        <v>32.539978599999998</v>
      </c>
      <c r="O317" s="3">
        <f t="shared" si="65"/>
        <v>78.672601229914946</v>
      </c>
      <c r="P317" s="3">
        <f t="shared" si="66"/>
        <v>94.594445812894918</v>
      </c>
      <c r="Q317" s="3">
        <f t="shared" si="62"/>
        <v>29.353945962000001</v>
      </c>
      <c r="R317" s="3">
        <f t="shared" si="67"/>
        <v>235.16097160480987</v>
      </c>
      <c r="S317" s="20"/>
    </row>
    <row r="318" spans="2:19" x14ac:dyDescent="0.15">
      <c r="B318" s="55"/>
      <c r="C318" s="6">
        <v>330727</v>
      </c>
      <c r="D318" s="21">
        <v>66697</v>
      </c>
      <c r="E318" s="21">
        <v>66899</v>
      </c>
      <c r="F318" s="21">
        <f t="shared" si="57"/>
        <v>133596</v>
      </c>
      <c r="G318" s="16">
        <f t="shared" si="58"/>
        <v>133.596</v>
      </c>
      <c r="H318" s="21">
        <v>6182120</v>
      </c>
      <c r="I318" s="21">
        <v>6179473</v>
      </c>
      <c r="J318" s="21">
        <f t="shared" si="63"/>
        <v>12361593</v>
      </c>
      <c r="K318" s="16">
        <f t="shared" si="59"/>
        <v>12.361592999999999</v>
      </c>
      <c r="L318" s="26">
        <f t="shared" si="64"/>
        <v>87669337.759619042</v>
      </c>
      <c r="M318" s="16">
        <f t="shared" si="60"/>
        <v>87.66933775961904</v>
      </c>
      <c r="N318" s="3">
        <f t="shared" si="61"/>
        <v>37.680782800000003</v>
      </c>
      <c r="O318" s="3">
        <f t="shared" si="65"/>
        <v>65.20715234388382</v>
      </c>
      <c r="P318" s="3">
        <f t="shared" si="66"/>
        <v>81.174660259789178</v>
      </c>
      <c r="Q318" s="3">
        <f t="shared" si="62"/>
        <v>27.243427590499998</v>
      </c>
      <c r="R318" s="3">
        <f t="shared" si="67"/>
        <v>211.30602299417302</v>
      </c>
      <c r="S318" s="20"/>
    </row>
    <row r="319" spans="2:19" x14ac:dyDescent="0.15">
      <c r="B319" s="55"/>
      <c r="C319" s="6">
        <v>330781</v>
      </c>
      <c r="D319" s="21">
        <v>130153</v>
      </c>
      <c r="E319" s="21">
        <v>130398</v>
      </c>
      <c r="F319" s="21">
        <f t="shared" si="57"/>
        <v>260551</v>
      </c>
      <c r="G319" s="16">
        <f t="shared" si="58"/>
        <v>260.55099999999999</v>
      </c>
      <c r="H319" s="21">
        <v>15613171</v>
      </c>
      <c r="I319" s="21">
        <v>15548527</v>
      </c>
      <c r="J319" s="21">
        <f t="shared" si="63"/>
        <v>31161698</v>
      </c>
      <c r="K319" s="16">
        <f t="shared" si="59"/>
        <v>31.161698000000001</v>
      </c>
      <c r="L319" s="26">
        <f t="shared" si="64"/>
        <v>233513958.09144714</v>
      </c>
      <c r="M319" s="16">
        <f t="shared" si="60"/>
        <v>233.51395809144714</v>
      </c>
      <c r="N319" s="3">
        <f t="shared" si="61"/>
        <v>59.809039299999995</v>
      </c>
      <c r="O319" s="3">
        <f t="shared" si="65"/>
        <v>172.44764917191637</v>
      </c>
      <c r="P319" s="3">
        <f t="shared" si="66"/>
        <v>186.38696936716997</v>
      </c>
      <c r="Q319" s="3">
        <f t="shared" si="62"/>
        <v>43.383317732999998</v>
      </c>
      <c r="R319" s="3">
        <f t="shared" si="67"/>
        <v>462.02697557208637</v>
      </c>
      <c r="S319" s="20"/>
    </row>
    <row r="320" spans="2:19" x14ac:dyDescent="0.15">
      <c r="B320" s="55"/>
      <c r="C320" s="6">
        <v>330782</v>
      </c>
      <c r="D320" s="21">
        <v>74511</v>
      </c>
      <c r="E320" s="21">
        <v>75357</v>
      </c>
      <c r="F320" s="21">
        <f t="shared" si="57"/>
        <v>149868</v>
      </c>
      <c r="G320" s="16">
        <f t="shared" si="58"/>
        <v>149.86799999999999</v>
      </c>
      <c r="H320" s="21">
        <v>5923435</v>
      </c>
      <c r="I320" s="21">
        <v>5889005</v>
      </c>
      <c r="J320" s="21">
        <f t="shared" si="63"/>
        <v>11812440</v>
      </c>
      <c r="K320" s="16">
        <f t="shared" si="59"/>
        <v>11.81244</v>
      </c>
      <c r="L320" s="26">
        <f t="shared" si="64"/>
        <v>83541587.368561298</v>
      </c>
      <c r="M320" s="16">
        <f t="shared" si="60"/>
        <v>83.541587368561295</v>
      </c>
      <c r="N320" s="3">
        <f t="shared" si="61"/>
        <v>40.516992399999999</v>
      </c>
      <c r="O320" s="3">
        <f t="shared" si="65"/>
        <v>62.227705030957004</v>
      </c>
      <c r="P320" s="3">
        <f t="shared" si="66"/>
        <v>78.196901127680121</v>
      </c>
      <c r="Q320" s="3">
        <f t="shared" si="62"/>
        <v>26.771979739999999</v>
      </c>
      <c r="R320" s="3">
        <f t="shared" si="67"/>
        <v>207.71357829863712</v>
      </c>
      <c r="S320" s="20"/>
    </row>
    <row r="321" spans="2:19" x14ac:dyDescent="0.15">
      <c r="B321" s="55"/>
      <c r="C321" s="6">
        <v>330783</v>
      </c>
      <c r="D321" s="21">
        <v>107726</v>
      </c>
      <c r="E321" s="21">
        <v>109479</v>
      </c>
      <c r="F321" s="21">
        <f t="shared" si="57"/>
        <v>217205</v>
      </c>
      <c r="G321" s="16">
        <f t="shared" si="58"/>
        <v>217.20500000000001</v>
      </c>
      <c r="H321" s="21">
        <v>7670668</v>
      </c>
      <c r="I321" s="21">
        <v>7648961</v>
      </c>
      <c r="J321" s="21">
        <f t="shared" si="63"/>
        <v>15319629</v>
      </c>
      <c r="K321" s="16">
        <f t="shared" si="59"/>
        <v>15.319629000000001</v>
      </c>
      <c r="L321" s="26">
        <f t="shared" si="64"/>
        <v>110075337.43203993</v>
      </c>
      <c r="M321" s="16">
        <f t="shared" si="60"/>
        <v>110.07533743203993</v>
      </c>
      <c r="N321" s="3">
        <f t="shared" si="61"/>
        <v>52.253831500000004</v>
      </c>
      <c r="O321" s="3">
        <f t="shared" si="65"/>
        <v>81.433510553962989</v>
      </c>
      <c r="P321" s="3">
        <f t="shared" si="66"/>
        <v>97.338348423473604</v>
      </c>
      <c r="Q321" s="3">
        <f t="shared" si="62"/>
        <v>29.782901496500003</v>
      </c>
      <c r="R321" s="3">
        <f t="shared" si="67"/>
        <v>260.80859197393659</v>
      </c>
      <c r="S321" s="20"/>
    </row>
    <row r="322" spans="2:19" x14ac:dyDescent="0.15">
      <c r="B322" s="55"/>
      <c r="C322" s="6">
        <v>330784</v>
      </c>
      <c r="D322" s="21">
        <v>72763</v>
      </c>
      <c r="E322" s="21">
        <v>73714</v>
      </c>
      <c r="F322" s="21">
        <f t="shared" si="57"/>
        <v>146477</v>
      </c>
      <c r="G322" s="16">
        <f t="shared" si="58"/>
        <v>146.477</v>
      </c>
      <c r="H322" s="21">
        <v>9299645</v>
      </c>
      <c r="I322" s="21">
        <v>9274684</v>
      </c>
      <c r="J322" s="21">
        <f t="shared" si="63"/>
        <v>18574329</v>
      </c>
      <c r="K322" s="16">
        <f t="shared" si="59"/>
        <v>18.574328999999999</v>
      </c>
      <c r="L322" s="26">
        <f t="shared" si="64"/>
        <v>135015184.01911208</v>
      </c>
      <c r="M322" s="16">
        <f t="shared" si="60"/>
        <v>135.01518401911207</v>
      </c>
      <c r="N322" s="3">
        <f t="shared" si="61"/>
        <v>39.925941100000003</v>
      </c>
      <c r="O322" s="3">
        <f t="shared" si="65"/>
        <v>99.601144983515098</v>
      </c>
      <c r="P322" s="3">
        <f t="shared" si="66"/>
        <v>115.32995375138745</v>
      </c>
      <c r="Q322" s="3">
        <f t="shared" si="62"/>
        <v>32.577061446499997</v>
      </c>
      <c r="R322" s="3">
        <f t="shared" si="67"/>
        <v>287.43410128140255</v>
      </c>
      <c r="S322" s="20"/>
    </row>
    <row r="323" spans="2:19" x14ac:dyDescent="0.15">
      <c r="B323" s="55"/>
      <c r="C323" s="6">
        <v>330802</v>
      </c>
      <c r="D323" s="21">
        <v>50638</v>
      </c>
      <c r="E323" s="21">
        <v>50719</v>
      </c>
      <c r="F323" s="21">
        <f t="shared" ref="F323:F386" si="68">D323+E323</f>
        <v>101357</v>
      </c>
      <c r="G323" s="16">
        <f t="shared" ref="G323:G386" si="69">F323/1000</f>
        <v>101.357</v>
      </c>
      <c r="H323" s="21">
        <v>6177020</v>
      </c>
      <c r="I323" s="21">
        <v>6146083</v>
      </c>
      <c r="J323" s="21">
        <f t="shared" si="63"/>
        <v>12323103</v>
      </c>
      <c r="K323" s="16">
        <f t="shared" ref="K323:K386" si="70">J323/1000000</f>
        <v>12.323103</v>
      </c>
      <c r="L323" s="26">
        <f t="shared" si="64"/>
        <v>87379673.870945349</v>
      </c>
      <c r="M323" s="16">
        <f t="shared" ref="M323:M386" si="71">L323/1000000</f>
        <v>87.379673870945354</v>
      </c>
      <c r="N323" s="3">
        <f t="shared" ref="N323:N386" si="72">F323*0.0001743+14.395</f>
        <v>32.061525099999997</v>
      </c>
      <c r="O323" s="3">
        <f t="shared" si="65"/>
        <v>64.997970288957148</v>
      </c>
      <c r="P323" s="3">
        <f t="shared" si="66"/>
        <v>80.965696730499971</v>
      </c>
      <c r="Q323" s="3">
        <f t="shared" ref="Q323:Q386" si="73">J323*0.0000008585 + 16.631</f>
        <v>27.2103839255</v>
      </c>
      <c r="R323" s="3">
        <f t="shared" si="67"/>
        <v>205.23557604495713</v>
      </c>
      <c r="S323" s="20"/>
    </row>
    <row r="324" spans="2:19" x14ac:dyDescent="0.15">
      <c r="B324" s="55"/>
      <c r="C324" s="6">
        <v>330803</v>
      </c>
      <c r="D324" s="21">
        <v>115612</v>
      </c>
      <c r="E324" s="21">
        <v>116043</v>
      </c>
      <c r="F324" s="21">
        <f t="shared" si="68"/>
        <v>231655</v>
      </c>
      <c r="G324" s="16">
        <f t="shared" si="69"/>
        <v>231.655</v>
      </c>
      <c r="H324" s="21">
        <v>10665094</v>
      </c>
      <c r="I324" s="21">
        <v>10631557</v>
      </c>
      <c r="J324" s="21">
        <f t="shared" ref="J324:J387" si="74">H324+I324</f>
        <v>21296651</v>
      </c>
      <c r="K324" s="16">
        <f t="shared" si="70"/>
        <v>21.296651000000001</v>
      </c>
      <c r="L324" s="26">
        <f t="shared" ref="L324:L387" si="75">J324*LOG10(J324)</f>
        <v>156068488.47208109</v>
      </c>
      <c r="M324" s="16">
        <f t="shared" si="71"/>
        <v>156.0684884720811</v>
      </c>
      <c r="N324" s="3">
        <f t="shared" si="72"/>
        <v>54.772466500000007</v>
      </c>
      <c r="O324" s="3">
        <f t="shared" ref="O324:O387" si="76">0.00000000000000009*L324*L324+0.0000007064*L324++ 2.5858</f>
        <v>115.02474383513452</v>
      </c>
      <c r="P324" s="3">
        <f t="shared" ref="P324:P387" si="77">L324*0.0000007214+17.93</f>
        <v>130.51780758375929</v>
      </c>
      <c r="Q324" s="3">
        <f t="shared" si="73"/>
        <v>34.914174883499996</v>
      </c>
      <c r="R324" s="3">
        <f t="shared" ref="R324:R387" si="78">N324+O324+P324+Q324</f>
        <v>335.22919280239381</v>
      </c>
      <c r="S324" s="20"/>
    </row>
    <row r="325" spans="2:19" x14ac:dyDescent="0.15">
      <c r="B325" s="55"/>
      <c r="C325" s="6">
        <v>330822</v>
      </c>
      <c r="D325" s="21">
        <v>86790</v>
      </c>
      <c r="E325" s="21">
        <v>86915</v>
      </c>
      <c r="F325" s="21">
        <f t="shared" si="68"/>
        <v>173705</v>
      </c>
      <c r="G325" s="16">
        <f t="shared" si="69"/>
        <v>173.70500000000001</v>
      </c>
      <c r="H325" s="21">
        <v>10952541</v>
      </c>
      <c r="I325" s="21">
        <v>10881412</v>
      </c>
      <c r="J325" s="21">
        <f t="shared" si="74"/>
        <v>21833953</v>
      </c>
      <c r="K325" s="16">
        <f t="shared" si="70"/>
        <v>21.833953000000001</v>
      </c>
      <c r="L325" s="26">
        <f t="shared" si="75"/>
        <v>160242271.25146228</v>
      </c>
      <c r="M325" s="16">
        <f t="shared" si="71"/>
        <v>160.24227125146228</v>
      </c>
      <c r="N325" s="3">
        <f t="shared" si="72"/>
        <v>44.671781500000002</v>
      </c>
      <c r="O325" s="3">
        <f t="shared" si="76"/>
        <v>118.0919231066574</v>
      </c>
      <c r="P325" s="3">
        <f t="shared" si="77"/>
        <v>133.52877448080488</v>
      </c>
      <c r="Q325" s="3">
        <f t="shared" si="73"/>
        <v>35.375448650500005</v>
      </c>
      <c r="R325" s="3">
        <f t="shared" si="78"/>
        <v>331.66792773796232</v>
      </c>
      <c r="S325" s="20"/>
    </row>
    <row r="326" spans="2:19" x14ac:dyDescent="0.15">
      <c r="B326" s="55"/>
      <c r="C326" s="6">
        <v>330824</v>
      </c>
      <c r="D326" s="21">
        <v>107383</v>
      </c>
      <c r="E326" s="21">
        <v>107649</v>
      </c>
      <c r="F326" s="21">
        <f t="shared" si="68"/>
        <v>215032</v>
      </c>
      <c r="G326" s="16">
        <f t="shared" si="69"/>
        <v>215.03200000000001</v>
      </c>
      <c r="H326" s="21">
        <v>8758062</v>
      </c>
      <c r="I326" s="21">
        <v>8761317</v>
      </c>
      <c r="J326" s="21">
        <f t="shared" si="74"/>
        <v>17519379</v>
      </c>
      <c r="K326" s="16">
        <f t="shared" si="70"/>
        <v>17.519379000000001</v>
      </c>
      <c r="L326" s="26">
        <f t="shared" si="75"/>
        <v>126901949.53732701</v>
      </c>
      <c r="M326" s="16">
        <f t="shared" si="71"/>
        <v>126.90194953732701</v>
      </c>
      <c r="N326" s="3">
        <f t="shared" si="72"/>
        <v>51.875077599999997</v>
      </c>
      <c r="O326" s="3">
        <f t="shared" si="76"/>
        <v>93.678706584841493</v>
      </c>
      <c r="P326" s="3">
        <f t="shared" si="77"/>
        <v>109.47706639622771</v>
      </c>
      <c r="Q326" s="3">
        <f t="shared" si="73"/>
        <v>31.671386871500001</v>
      </c>
      <c r="R326" s="3">
        <f t="shared" si="78"/>
        <v>286.70223745256919</v>
      </c>
      <c r="S326" s="20"/>
    </row>
    <row r="327" spans="2:19" x14ac:dyDescent="0.15">
      <c r="B327" s="55"/>
      <c r="C327" s="6">
        <v>330825</v>
      </c>
      <c r="D327" s="21">
        <v>119596</v>
      </c>
      <c r="E327" s="21">
        <v>120318</v>
      </c>
      <c r="F327" s="21">
        <f t="shared" si="68"/>
        <v>239914</v>
      </c>
      <c r="G327" s="16">
        <f t="shared" si="69"/>
        <v>239.91399999999999</v>
      </c>
      <c r="H327" s="21">
        <v>8847792</v>
      </c>
      <c r="I327" s="21">
        <v>8838607</v>
      </c>
      <c r="J327" s="21">
        <f t="shared" si="74"/>
        <v>17686399</v>
      </c>
      <c r="K327" s="16">
        <f t="shared" si="70"/>
        <v>17.686399000000002</v>
      </c>
      <c r="L327" s="26">
        <f t="shared" si="75"/>
        <v>128184642.56100237</v>
      </c>
      <c r="M327" s="16">
        <f t="shared" si="71"/>
        <v>128.18464256100236</v>
      </c>
      <c r="N327" s="3">
        <f t="shared" si="72"/>
        <v>56.212010199999995</v>
      </c>
      <c r="O327" s="3">
        <f t="shared" si="76"/>
        <v>94.614248738056361</v>
      </c>
      <c r="P327" s="3">
        <f t="shared" si="77"/>
        <v>110.40240114350712</v>
      </c>
      <c r="Q327" s="3">
        <f t="shared" si="73"/>
        <v>31.814773541500003</v>
      </c>
      <c r="R327" s="3">
        <f t="shared" si="78"/>
        <v>293.04343362306349</v>
      </c>
      <c r="S327" s="20"/>
    </row>
    <row r="328" spans="2:19" x14ac:dyDescent="0.15">
      <c r="B328" s="55"/>
      <c r="C328" s="6">
        <v>330881</v>
      </c>
      <c r="D328" s="21">
        <v>155007</v>
      </c>
      <c r="E328" s="21">
        <v>155275</v>
      </c>
      <c r="F328" s="21">
        <f t="shared" si="68"/>
        <v>310282</v>
      </c>
      <c r="G328" s="16">
        <f t="shared" si="69"/>
        <v>310.28199999999998</v>
      </c>
      <c r="H328" s="21">
        <v>11851052</v>
      </c>
      <c r="I328" s="21">
        <v>11816012</v>
      </c>
      <c r="J328" s="21">
        <f t="shared" si="74"/>
        <v>23667064</v>
      </c>
      <c r="K328" s="16">
        <f t="shared" si="70"/>
        <v>23.667064</v>
      </c>
      <c r="L328" s="26">
        <f t="shared" si="75"/>
        <v>174524347.10958079</v>
      </c>
      <c r="M328" s="16">
        <f t="shared" si="71"/>
        <v>174.52434710958079</v>
      </c>
      <c r="N328" s="3">
        <f t="shared" si="72"/>
        <v>68.477152599999997</v>
      </c>
      <c r="O328" s="3">
        <f t="shared" si="76"/>
        <v>128.61108609427018</v>
      </c>
      <c r="P328" s="3">
        <f t="shared" si="77"/>
        <v>143.83186400485158</v>
      </c>
      <c r="Q328" s="3">
        <f t="shared" si="73"/>
        <v>36.949174444000001</v>
      </c>
      <c r="R328" s="3">
        <f t="shared" si="78"/>
        <v>377.86927714312174</v>
      </c>
      <c r="S328" s="20"/>
    </row>
    <row r="329" spans="2:19" x14ac:dyDescent="0.15">
      <c r="B329" s="55"/>
      <c r="C329" s="6">
        <v>330902</v>
      </c>
      <c r="D329" s="21">
        <v>50588</v>
      </c>
      <c r="E329" s="21">
        <v>50436</v>
      </c>
      <c r="F329" s="21">
        <f t="shared" si="68"/>
        <v>101024</v>
      </c>
      <c r="G329" s="16">
        <f t="shared" si="69"/>
        <v>101.024</v>
      </c>
      <c r="H329" s="21">
        <v>4027417</v>
      </c>
      <c r="I329" s="21">
        <v>3972216</v>
      </c>
      <c r="J329" s="21">
        <f t="shared" si="74"/>
        <v>7999633</v>
      </c>
      <c r="K329" s="16">
        <f t="shared" si="70"/>
        <v>7.9996330000000002</v>
      </c>
      <c r="L329" s="26">
        <f t="shared" si="75"/>
        <v>55222027.079491436</v>
      </c>
      <c r="M329" s="16">
        <f t="shared" si="71"/>
        <v>55.22202707949144</v>
      </c>
      <c r="N329" s="3">
        <f t="shared" si="72"/>
        <v>32.003483200000005</v>
      </c>
      <c r="O329" s="3">
        <f t="shared" si="76"/>
        <v>41.869092433681878</v>
      </c>
      <c r="P329" s="3">
        <f t="shared" si="77"/>
        <v>57.767170335145124</v>
      </c>
      <c r="Q329" s="3">
        <f t="shared" si="73"/>
        <v>23.498684930500001</v>
      </c>
      <c r="R329" s="3">
        <f t="shared" si="78"/>
        <v>155.13843089932701</v>
      </c>
      <c r="S329" s="20"/>
    </row>
    <row r="330" spans="2:19" x14ac:dyDescent="0.15">
      <c r="B330" s="55"/>
      <c r="C330" s="6">
        <v>330903</v>
      </c>
      <c r="D330" s="21">
        <v>26114</v>
      </c>
      <c r="E330" s="21">
        <v>26154</v>
      </c>
      <c r="F330" s="21">
        <f t="shared" si="68"/>
        <v>52268</v>
      </c>
      <c r="G330" s="16">
        <f t="shared" si="69"/>
        <v>52.268000000000001</v>
      </c>
      <c r="H330" s="21">
        <v>2380499</v>
      </c>
      <c r="I330" s="21">
        <v>2377393</v>
      </c>
      <c r="J330" s="21">
        <f t="shared" si="74"/>
        <v>4757892</v>
      </c>
      <c r="K330" s="16">
        <f t="shared" si="70"/>
        <v>4.757892</v>
      </c>
      <c r="L330" s="26">
        <f t="shared" si="75"/>
        <v>31770417.409471549</v>
      </c>
      <c r="M330" s="16">
        <f t="shared" si="71"/>
        <v>31.770417409471548</v>
      </c>
      <c r="N330" s="3">
        <f t="shared" si="72"/>
        <v>23.505312400000001</v>
      </c>
      <c r="O330" s="3">
        <f t="shared" si="76"/>
        <v>25.119265206064188</v>
      </c>
      <c r="P330" s="3">
        <f t="shared" si="77"/>
        <v>40.849179119192776</v>
      </c>
      <c r="Q330" s="3">
        <f t="shared" si="73"/>
        <v>20.715650281999999</v>
      </c>
      <c r="R330" s="3">
        <f t="shared" si="78"/>
        <v>110.18940700725697</v>
      </c>
      <c r="S330" s="20"/>
    </row>
    <row r="331" spans="2:19" x14ac:dyDescent="0.15">
      <c r="B331" s="55"/>
      <c r="C331" s="6">
        <v>330921</v>
      </c>
      <c r="D331" s="21">
        <v>17807</v>
      </c>
      <c r="E331" s="21">
        <v>17895</v>
      </c>
      <c r="F331" s="21">
        <f t="shared" si="68"/>
        <v>35702</v>
      </c>
      <c r="G331" s="16">
        <f t="shared" si="69"/>
        <v>35.701999999999998</v>
      </c>
      <c r="H331" s="21">
        <v>2330042</v>
      </c>
      <c r="I331" s="21">
        <v>2312321</v>
      </c>
      <c r="J331" s="21">
        <f t="shared" si="74"/>
        <v>4642363</v>
      </c>
      <c r="K331" s="16">
        <f t="shared" si="70"/>
        <v>4.6423629999999996</v>
      </c>
      <c r="L331" s="26">
        <f t="shared" si="75"/>
        <v>30949422.910893749</v>
      </c>
      <c r="M331" s="16">
        <f t="shared" si="71"/>
        <v>30.949422910893748</v>
      </c>
      <c r="N331" s="3">
        <f t="shared" si="72"/>
        <v>20.617858599999998</v>
      </c>
      <c r="O331" s="3">
        <f t="shared" si="76"/>
        <v>24.534680354321907</v>
      </c>
      <c r="P331" s="3">
        <f t="shared" si="77"/>
        <v>40.256913687918754</v>
      </c>
      <c r="Q331" s="3">
        <f t="shared" si="73"/>
        <v>20.616468635499999</v>
      </c>
      <c r="R331" s="3">
        <f t="shared" si="78"/>
        <v>106.02592127774066</v>
      </c>
      <c r="S331" s="20"/>
    </row>
    <row r="332" spans="2:19" x14ac:dyDescent="0.15">
      <c r="B332" s="55"/>
      <c r="C332" s="6">
        <v>330922</v>
      </c>
      <c r="D332" s="21">
        <v>4925</v>
      </c>
      <c r="E332" s="21">
        <v>4939</v>
      </c>
      <c r="F332" s="21">
        <f t="shared" si="68"/>
        <v>9864</v>
      </c>
      <c r="G332" s="16">
        <f t="shared" si="69"/>
        <v>9.8640000000000008</v>
      </c>
      <c r="H332" s="21">
        <v>972812</v>
      </c>
      <c r="I332" s="21">
        <v>969353</v>
      </c>
      <c r="J332" s="21">
        <f t="shared" si="74"/>
        <v>1942165</v>
      </c>
      <c r="K332" s="16">
        <f t="shared" si="70"/>
        <v>1.9421649999999999</v>
      </c>
      <c r="L332" s="26">
        <f t="shared" si="75"/>
        <v>12212889.218816642</v>
      </c>
      <c r="M332" s="16">
        <f t="shared" si="71"/>
        <v>12.212889218816642</v>
      </c>
      <c r="N332" s="3">
        <f t="shared" si="72"/>
        <v>16.114295200000001</v>
      </c>
      <c r="O332" s="3">
        <f t="shared" si="76"/>
        <v>11.226408863848473</v>
      </c>
      <c r="P332" s="3">
        <f t="shared" si="77"/>
        <v>26.740378282454323</v>
      </c>
      <c r="Q332" s="3">
        <f t="shared" si="73"/>
        <v>18.2983486525</v>
      </c>
      <c r="R332" s="3">
        <f t="shared" si="78"/>
        <v>72.379430998802789</v>
      </c>
      <c r="S332" s="20"/>
    </row>
    <row r="333" spans="2:19" x14ac:dyDescent="0.15">
      <c r="B333" s="55"/>
      <c r="C333" s="6">
        <v>331002</v>
      </c>
      <c r="D333" s="21">
        <v>29700</v>
      </c>
      <c r="E333" s="21">
        <v>29740</v>
      </c>
      <c r="F333" s="21">
        <f t="shared" si="68"/>
        <v>59440</v>
      </c>
      <c r="G333" s="16">
        <f t="shared" si="69"/>
        <v>59.44</v>
      </c>
      <c r="H333" s="21">
        <v>1692547</v>
      </c>
      <c r="I333" s="21">
        <v>1682955</v>
      </c>
      <c r="J333" s="21">
        <f t="shared" si="74"/>
        <v>3375502</v>
      </c>
      <c r="K333" s="16">
        <f t="shared" si="70"/>
        <v>3.375502</v>
      </c>
      <c r="L333" s="26">
        <f t="shared" si="75"/>
        <v>22036419.223417938</v>
      </c>
      <c r="M333" s="16">
        <f t="shared" si="71"/>
        <v>22.036419223417937</v>
      </c>
      <c r="N333" s="3">
        <f t="shared" si="72"/>
        <v>24.755392000000001</v>
      </c>
      <c r="O333" s="3">
        <f t="shared" si="76"/>
        <v>18.196030878919551</v>
      </c>
      <c r="P333" s="3">
        <f t="shared" si="77"/>
        <v>33.827072827773698</v>
      </c>
      <c r="Q333" s="3">
        <f t="shared" si="73"/>
        <v>19.528868466999999</v>
      </c>
      <c r="R333" s="3">
        <f t="shared" si="78"/>
        <v>96.307364173693244</v>
      </c>
      <c r="S333" s="20"/>
    </row>
    <row r="334" spans="2:19" x14ac:dyDescent="0.15">
      <c r="B334" s="55"/>
      <c r="C334" s="6">
        <v>331003</v>
      </c>
      <c r="D334" s="21">
        <v>78482</v>
      </c>
      <c r="E334" s="21">
        <v>79086</v>
      </c>
      <c r="F334" s="21">
        <f t="shared" si="68"/>
        <v>157568</v>
      </c>
      <c r="G334" s="16">
        <f t="shared" si="69"/>
        <v>157.56800000000001</v>
      </c>
      <c r="H334" s="21">
        <v>7533150</v>
      </c>
      <c r="I334" s="21">
        <v>7524102</v>
      </c>
      <c r="J334" s="21">
        <f t="shared" si="74"/>
        <v>15057252</v>
      </c>
      <c r="K334" s="16">
        <f t="shared" si="70"/>
        <v>15.057252</v>
      </c>
      <c r="L334" s="26">
        <f t="shared" si="75"/>
        <v>108077126.08091345</v>
      </c>
      <c r="M334" s="16">
        <f t="shared" si="71"/>
        <v>108.07712608091346</v>
      </c>
      <c r="N334" s="3">
        <f t="shared" si="72"/>
        <v>41.859102399999998</v>
      </c>
      <c r="O334" s="3">
        <f t="shared" si="76"/>
        <v>79.982741729929131</v>
      </c>
      <c r="P334" s="3">
        <f t="shared" si="77"/>
        <v>95.896838754770954</v>
      </c>
      <c r="Q334" s="3">
        <f t="shared" si="73"/>
        <v>29.557650842000001</v>
      </c>
      <c r="R334" s="3">
        <f t="shared" si="78"/>
        <v>247.29633372670008</v>
      </c>
      <c r="S334" s="20"/>
    </row>
    <row r="335" spans="2:19" x14ac:dyDescent="0.15">
      <c r="B335" s="55"/>
      <c r="C335" s="6">
        <v>331004</v>
      </c>
      <c r="D335" s="21">
        <v>40295</v>
      </c>
      <c r="E335" s="21">
        <v>40184</v>
      </c>
      <c r="F335" s="21">
        <f t="shared" si="68"/>
        <v>80479</v>
      </c>
      <c r="G335" s="16">
        <f t="shared" si="69"/>
        <v>80.478999999999999</v>
      </c>
      <c r="H335" s="21">
        <v>1628933</v>
      </c>
      <c r="I335" s="21">
        <v>1618900</v>
      </c>
      <c r="J335" s="21">
        <f t="shared" si="74"/>
        <v>3247833</v>
      </c>
      <c r="K335" s="16">
        <f t="shared" si="70"/>
        <v>3.247833</v>
      </c>
      <c r="L335" s="26">
        <f t="shared" si="75"/>
        <v>21148568.869619217</v>
      </c>
      <c r="M335" s="16">
        <f t="shared" si="71"/>
        <v>21.148568869619218</v>
      </c>
      <c r="N335" s="3">
        <f t="shared" si="72"/>
        <v>28.4224897</v>
      </c>
      <c r="O335" s="3">
        <f t="shared" si="76"/>
        <v>17.565402626369988</v>
      </c>
      <c r="P335" s="3">
        <f t="shared" si="77"/>
        <v>33.1865775825433</v>
      </c>
      <c r="Q335" s="3">
        <f t="shared" si="73"/>
        <v>19.419264630499999</v>
      </c>
      <c r="R335" s="3">
        <f t="shared" si="78"/>
        <v>98.59373453941329</v>
      </c>
      <c r="S335" s="20"/>
    </row>
    <row r="336" spans="2:19" x14ac:dyDescent="0.15">
      <c r="B336" s="55"/>
      <c r="C336" s="6">
        <v>331021</v>
      </c>
      <c r="D336" s="21">
        <v>33636</v>
      </c>
      <c r="E336" s="21">
        <v>33856</v>
      </c>
      <c r="F336" s="21">
        <f t="shared" si="68"/>
        <v>67492</v>
      </c>
      <c r="G336" s="16">
        <f t="shared" si="69"/>
        <v>67.492000000000004</v>
      </c>
      <c r="H336" s="21">
        <v>2603188</v>
      </c>
      <c r="I336" s="21">
        <v>2597813</v>
      </c>
      <c r="J336" s="21">
        <f t="shared" si="74"/>
        <v>5201001</v>
      </c>
      <c r="K336" s="16">
        <f t="shared" si="70"/>
        <v>5.2010009999999998</v>
      </c>
      <c r="L336" s="26">
        <f t="shared" si="75"/>
        <v>34930374.876864284</v>
      </c>
      <c r="M336" s="16">
        <f t="shared" si="71"/>
        <v>34.930374876864285</v>
      </c>
      <c r="N336" s="3">
        <f t="shared" si="72"/>
        <v>26.158855600000003</v>
      </c>
      <c r="O336" s="3">
        <f t="shared" si="76"/>
        <v>27.370428611030377</v>
      </c>
      <c r="P336" s="3">
        <f t="shared" si="77"/>
        <v>43.128772436169896</v>
      </c>
      <c r="Q336" s="3">
        <f t="shared" si="73"/>
        <v>21.0960593585</v>
      </c>
      <c r="R336" s="3">
        <f t="shared" si="78"/>
        <v>117.75411600570028</v>
      </c>
      <c r="S336" s="20"/>
    </row>
    <row r="337" spans="2:19" x14ac:dyDescent="0.15">
      <c r="B337" s="55"/>
      <c r="C337" s="6">
        <v>331022</v>
      </c>
      <c r="D337" s="21">
        <v>43631</v>
      </c>
      <c r="E337" s="21">
        <v>44553</v>
      </c>
      <c r="F337" s="21">
        <f t="shared" si="68"/>
        <v>88184</v>
      </c>
      <c r="G337" s="16">
        <f t="shared" si="69"/>
        <v>88.183999999999997</v>
      </c>
      <c r="H337" s="21">
        <v>5311886</v>
      </c>
      <c r="I337" s="21">
        <v>5288291</v>
      </c>
      <c r="J337" s="21">
        <f t="shared" si="74"/>
        <v>10600177</v>
      </c>
      <c r="K337" s="16">
        <f t="shared" si="70"/>
        <v>10.600177</v>
      </c>
      <c r="L337" s="26">
        <f t="shared" si="75"/>
        <v>74469562.5217098</v>
      </c>
      <c r="M337" s="16">
        <f t="shared" si="71"/>
        <v>74.469562521709804</v>
      </c>
      <c r="N337" s="3">
        <f t="shared" si="72"/>
        <v>29.7654712</v>
      </c>
      <c r="O337" s="3">
        <f t="shared" si="76"/>
        <v>55.690213382131539</v>
      </c>
      <c r="P337" s="3">
        <f t="shared" si="77"/>
        <v>71.652342403161441</v>
      </c>
      <c r="Q337" s="3">
        <f t="shared" si="73"/>
        <v>25.731251954500003</v>
      </c>
      <c r="R337" s="3">
        <f t="shared" si="78"/>
        <v>182.83927893979299</v>
      </c>
      <c r="S337" s="20"/>
    </row>
    <row r="338" spans="2:19" x14ac:dyDescent="0.15">
      <c r="B338" s="55"/>
      <c r="C338" s="6">
        <v>331023</v>
      </c>
      <c r="D338" s="21">
        <v>71337</v>
      </c>
      <c r="E338" s="21">
        <v>72029</v>
      </c>
      <c r="F338" s="21">
        <f t="shared" si="68"/>
        <v>143366</v>
      </c>
      <c r="G338" s="16">
        <f t="shared" si="69"/>
        <v>143.36600000000001</v>
      </c>
      <c r="H338" s="21">
        <v>8490113</v>
      </c>
      <c r="I338" s="21">
        <v>8477228</v>
      </c>
      <c r="J338" s="21">
        <f t="shared" si="74"/>
        <v>16967341</v>
      </c>
      <c r="K338" s="16">
        <f t="shared" si="70"/>
        <v>16.967341000000001</v>
      </c>
      <c r="L338" s="26">
        <f t="shared" si="75"/>
        <v>122667322.44156054</v>
      </c>
      <c r="M338" s="16">
        <f t="shared" si="71"/>
        <v>122.66732244156054</v>
      </c>
      <c r="N338" s="3">
        <f t="shared" si="72"/>
        <v>39.383693800000003</v>
      </c>
      <c r="O338" s="3">
        <f t="shared" si="76"/>
        <v>90.592251052266732</v>
      </c>
      <c r="P338" s="3">
        <f t="shared" si="77"/>
        <v>106.42220640934178</v>
      </c>
      <c r="Q338" s="3">
        <f t="shared" si="73"/>
        <v>31.197462248500003</v>
      </c>
      <c r="R338" s="3">
        <f t="shared" si="78"/>
        <v>267.59561351010854</v>
      </c>
      <c r="S338" s="20"/>
    </row>
    <row r="339" spans="2:19" x14ac:dyDescent="0.15">
      <c r="B339" s="55"/>
      <c r="C339" s="6">
        <v>331024</v>
      </c>
      <c r="D339" s="21">
        <v>69176</v>
      </c>
      <c r="E339" s="21">
        <v>69628</v>
      </c>
      <c r="F339" s="21">
        <f t="shared" si="68"/>
        <v>138804</v>
      </c>
      <c r="G339" s="16">
        <f t="shared" si="69"/>
        <v>138.804</v>
      </c>
      <c r="H339" s="21">
        <v>6283074</v>
      </c>
      <c r="I339" s="21">
        <v>6292142</v>
      </c>
      <c r="J339" s="21">
        <f t="shared" si="74"/>
        <v>12575216</v>
      </c>
      <c r="K339" s="16">
        <f t="shared" si="70"/>
        <v>12.575215999999999</v>
      </c>
      <c r="L339" s="26">
        <f t="shared" si="75"/>
        <v>89277940.323269561</v>
      </c>
      <c r="M339" s="16">
        <f t="shared" si="71"/>
        <v>89.277940323269561</v>
      </c>
      <c r="N339" s="3">
        <f t="shared" si="72"/>
        <v>38.588537200000005</v>
      </c>
      <c r="O339" s="3">
        <f t="shared" si="76"/>
        <v>66.369086600910492</v>
      </c>
      <c r="P339" s="3">
        <f t="shared" si="77"/>
        <v>82.335106149206666</v>
      </c>
      <c r="Q339" s="3">
        <f t="shared" si="73"/>
        <v>27.426822936000001</v>
      </c>
      <c r="R339" s="3">
        <f t="shared" si="78"/>
        <v>214.71955288611719</v>
      </c>
      <c r="S339" s="20"/>
    </row>
    <row r="340" spans="2:19" x14ac:dyDescent="0.15">
      <c r="B340" s="55"/>
      <c r="C340" s="6">
        <v>331081</v>
      </c>
      <c r="D340" s="21">
        <v>82733</v>
      </c>
      <c r="E340" s="21">
        <v>82946</v>
      </c>
      <c r="F340" s="21">
        <f t="shared" si="68"/>
        <v>165679</v>
      </c>
      <c r="G340" s="16">
        <f t="shared" si="69"/>
        <v>165.679</v>
      </c>
      <c r="H340" s="21">
        <v>5355577</v>
      </c>
      <c r="I340" s="21">
        <v>5332316</v>
      </c>
      <c r="J340" s="21">
        <f t="shared" si="74"/>
        <v>10687893</v>
      </c>
      <c r="K340" s="16">
        <f t="shared" si="70"/>
        <v>10.687893000000001</v>
      </c>
      <c r="L340" s="26">
        <f t="shared" si="75"/>
        <v>75124046.644368574</v>
      </c>
      <c r="M340" s="16">
        <f t="shared" si="71"/>
        <v>75.124046644368576</v>
      </c>
      <c r="N340" s="3">
        <f t="shared" si="72"/>
        <v>43.272849700000002</v>
      </c>
      <c r="O340" s="3">
        <f t="shared" si="76"/>
        <v>56.161352564162229</v>
      </c>
      <c r="P340" s="3">
        <f t="shared" si="77"/>
        <v>72.124487249247494</v>
      </c>
      <c r="Q340" s="3">
        <f t="shared" si="73"/>
        <v>25.8065561405</v>
      </c>
      <c r="R340" s="3">
        <f t="shared" si="78"/>
        <v>197.36524565390971</v>
      </c>
      <c r="S340" s="20"/>
    </row>
    <row r="341" spans="2:19" x14ac:dyDescent="0.15">
      <c r="B341" s="55"/>
      <c r="C341" s="6">
        <v>331082</v>
      </c>
      <c r="D341" s="21">
        <v>127910</v>
      </c>
      <c r="E341" s="21">
        <v>128737</v>
      </c>
      <c r="F341" s="21">
        <f t="shared" si="68"/>
        <v>256647</v>
      </c>
      <c r="G341" s="16">
        <f t="shared" si="69"/>
        <v>256.64699999999999</v>
      </c>
      <c r="H341" s="21">
        <v>13194516</v>
      </c>
      <c r="I341" s="21">
        <v>13179153</v>
      </c>
      <c r="J341" s="21">
        <f t="shared" si="74"/>
        <v>26373669</v>
      </c>
      <c r="K341" s="16">
        <f t="shared" si="70"/>
        <v>26.373669</v>
      </c>
      <c r="L341" s="26">
        <f t="shared" si="75"/>
        <v>195723495.71301904</v>
      </c>
      <c r="M341" s="16">
        <f t="shared" si="71"/>
        <v>195.72349571301905</v>
      </c>
      <c r="N341" s="3">
        <f t="shared" si="72"/>
        <v>59.1285721</v>
      </c>
      <c r="O341" s="3">
        <f t="shared" si="76"/>
        <v>144.29256918134783</v>
      </c>
      <c r="P341" s="3">
        <f t="shared" si="77"/>
        <v>159.12492980737196</v>
      </c>
      <c r="Q341" s="3">
        <f t="shared" si="73"/>
        <v>39.272794836499997</v>
      </c>
      <c r="R341" s="3">
        <f t="shared" si="78"/>
        <v>401.81886592521982</v>
      </c>
      <c r="S341" s="20"/>
    </row>
    <row r="342" spans="2:19" x14ac:dyDescent="0.15">
      <c r="B342" s="55"/>
      <c r="C342" s="6">
        <v>331102</v>
      </c>
      <c r="D342" s="21">
        <v>81971</v>
      </c>
      <c r="E342" s="21">
        <v>82322</v>
      </c>
      <c r="F342" s="21">
        <f t="shared" si="68"/>
        <v>164293</v>
      </c>
      <c r="G342" s="16">
        <f t="shared" si="69"/>
        <v>164.29300000000001</v>
      </c>
      <c r="H342" s="21">
        <v>24338898</v>
      </c>
      <c r="I342" s="21">
        <v>24010605</v>
      </c>
      <c r="J342" s="21">
        <f t="shared" si="74"/>
        <v>48349503</v>
      </c>
      <c r="K342" s="16">
        <f t="shared" si="70"/>
        <v>48.349502999999999</v>
      </c>
      <c r="L342" s="26">
        <f t="shared" si="75"/>
        <v>371536534.74326175</v>
      </c>
      <c r="M342" s="16">
        <f t="shared" si="71"/>
        <v>371.53653474326177</v>
      </c>
      <c r="N342" s="3">
        <f t="shared" si="72"/>
        <v>43.031269899999998</v>
      </c>
      <c r="O342" s="3">
        <f t="shared" si="76"/>
        <v>277.46275384105292</v>
      </c>
      <c r="P342" s="3">
        <f t="shared" si="77"/>
        <v>285.95645616378903</v>
      </c>
      <c r="Q342" s="3">
        <f t="shared" si="73"/>
        <v>58.139048325499999</v>
      </c>
      <c r="R342" s="3">
        <f t="shared" si="78"/>
        <v>664.5895282303419</v>
      </c>
      <c r="S342" s="20"/>
    </row>
    <row r="343" spans="2:19" x14ac:dyDescent="0.15">
      <c r="B343" s="55"/>
      <c r="C343" s="6">
        <v>331121</v>
      </c>
      <c r="D343" s="21">
        <v>104083</v>
      </c>
      <c r="E343" s="21">
        <v>104826</v>
      </c>
      <c r="F343" s="21">
        <f t="shared" si="68"/>
        <v>208909</v>
      </c>
      <c r="G343" s="16">
        <f t="shared" si="69"/>
        <v>208.90899999999999</v>
      </c>
      <c r="H343" s="21">
        <v>16733244</v>
      </c>
      <c r="I343" s="21">
        <v>16748461</v>
      </c>
      <c r="J343" s="21">
        <f t="shared" si="74"/>
        <v>33481705</v>
      </c>
      <c r="K343" s="16">
        <f t="shared" si="70"/>
        <v>33.481704999999998</v>
      </c>
      <c r="L343" s="26">
        <f t="shared" si="75"/>
        <v>251943387.09341156</v>
      </c>
      <c r="M343" s="16">
        <f t="shared" si="71"/>
        <v>251.94338709341156</v>
      </c>
      <c r="N343" s="3">
        <f t="shared" si="72"/>
        <v>50.807838700000005</v>
      </c>
      <c r="O343" s="3">
        <f t="shared" si="76"/>
        <v>186.271400969795</v>
      </c>
      <c r="P343" s="3">
        <f t="shared" si="77"/>
        <v>199.6819594491871</v>
      </c>
      <c r="Q343" s="3">
        <f t="shared" si="73"/>
        <v>45.375043742499997</v>
      </c>
      <c r="R343" s="3">
        <f t="shared" si="78"/>
        <v>482.13624286148212</v>
      </c>
      <c r="S343" s="20"/>
    </row>
    <row r="344" spans="2:19" x14ac:dyDescent="0.15">
      <c r="B344" s="55"/>
      <c r="C344" s="6">
        <v>331122</v>
      </c>
      <c r="D344" s="21">
        <v>79665</v>
      </c>
      <c r="E344" s="21">
        <v>80945</v>
      </c>
      <c r="F344" s="21">
        <f t="shared" si="68"/>
        <v>160610</v>
      </c>
      <c r="G344" s="16">
        <f t="shared" si="69"/>
        <v>160.61000000000001</v>
      </c>
      <c r="H344" s="21">
        <v>11871238</v>
      </c>
      <c r="I344" s="21">
        <v>11889557</v>
      </c>
      <c r="J344" s="21">
        <f t="shared" si="74"/>
        <v>23760795</v>
      </c>
      <c r="K344" s="16">
        <f t="shared" si="70"/>
        <v>23.760795000000002</v>
      </c>
      <c r="L344" s="26">
        <f t="shared" si="75"/>
        <v>175256320.39451167</v>
      </c>
      <c r="M344" s="16">
        <f t="shared" si="71"/>
        <v>175.25632039451168</v>
      </c>
      <c r="N344" s="3">
        <f t="shared" si="72"/>
        <v>42.389323000000005</v>
      </c>
      <c r="O344" s="3">
        <f t="shared" si="76"/>
        <v>129.15119473212317</v>
      </c>
      <c r="P344" s="3">
        <f t="shared" si="77"/>
        <v>144.35990953260071</v>
      </c>
      <c r="Q344" s="3">
        <f t="shared" si="73"/>
        <v>37.0296425075</v>
      </c>
      <c r="R344" s="3">
        <f t="shared" si="78"/>
        <v>352.93006977222393</v>
      </c>
      <c r="S344" s="20"/>
    </row>
    <row r="345" spans="2:19" x14ac:dyDescent="0.15">
      <c r="B345" s="55"/>
      <c r="C345" s="6">
        <v>331123</v>
      </c>
      <c r="D345" s="21">
        <v>113485</v>
      </c>
      <c r="E345" s="21">
        <v>113518</v>
      </c>
      <c r="F345" s="21">
        <f t="shared" si="68"/>
        <v>227003</v>
      </c>
      <c r="G345" s="16">
        <f t="shared" si="69"/>
        <v>227.00299999999999</v>
      </c>
      <c r="H345" s="21">
        <v>9926106</v>
      </c>
      <c r="I345" s="21">
        <v>9924488</v>
      </c>
      <c r="J345" s="21">
        <f t="shared" si="74"/>
        <v>19850594</v>
      </c>
      <c r="K345" s="16">
        <f t="shared" si="70"/>
        <v>19.850594000000001</v>
      </c>
      <c r="L345" s="26">
        <f t="shared" si="75"/>
        <v>144865138.98984343</v>
      </c>
      <c r="M345" s="16">
        <f t="shared" si="71"/>
        <v>144.86513898984342</v>
      </c>
      <c r="N345" s="3">
        <f t="shared" si="72"/>
        <v>53.961622899999995</v>
      </c>
      <c r="O345" s="3">
        <f t="shared" si="76"/>
        <v>106.80726594693461</v>
      </c>
      <c r="P345" s="3">
        <f t="shared" si="77"/>
        <v>122.43571126727304</v>
      </c>
      <c r="Q345" s="3">
        <f t="shared" si="73"/>
        <v>33.672734949000002</v>
      </c>
      <c r="R345" s="3">
        <f t="shared" si="78"/>
        <v>316.87733506320768</v>
      </c>
      <c r="S345" s="20"/>
    </row>
    <row r="346" spans="2:19" x14ac:dyDescent="0.15">
      <c r="B346" s="55"/>
      <c r="C346" s="6">
        <v>331124</v>
      </c>
      <c r="D346" s="21">
        <v>81508</v>
      </c>
      <c r="E346" s="21">
        <v>81785</v>
      </c>
      <c r="F346" s="21">
        <f t="shared" si="68"/>
        <v>163293</v>
      </c>
      <c r="G346" s="16">
        <f t="shared" si="69"/>
        <v>163.29300000000001</v>
      </c>
      <c r="H346" s="21">
        <v>6669817</v>
      </c>
      <c r="I346" s="21">
        <v>6692423</v>
      </c>
      <c r="J346" s="21">
        <f t="shared" si="74"/>
        <v>13362240</v>
      </c>
      <c r="K346" s="16">
        <f t="shared" si="70"/>
        <v>13.36224</v>
      </c>
      <c r="L346" s="26">
        <f t="shared" si="75"/>
        <v>95217708.988398954</v>
      </c>
      <c r="M346" s="16">
        <f t="shared" si="71"/>
        <v>95.217708988398954</v>
      </c>
      <c r="N346" s="3">
        <f t="shared" si="72"/>
        <v>42.856969899999996</v>
      </c>
      <c r="O346" s="3">
        <f t="shared" si="76"/>
        <v>70.66356671885498</v>
      </c>
      <c r="P346" s="3">
        <f t="shared" si="77"/>
        <v>86.620055264231013</v>
      </c>
      <c r="Q346" s="3">
        <f t="shared" si="73"/>
        <v>28.102483040000003</v>
      </c>
      <c r="R346" s="3">
        <f t="shared" si="78"/>
        <v>228.243074923086</v>
      </c>
      <c r="S346" s="20"/>
    </row>
    <row r="347" spans="2:19" x14ac:dyDescent="0.15">
      <c r="B347" s="55"/>
      <c r="C347" s="6">
        <v>331125</v>
      </c>
      <c r="D347" s="21">
        <v>43037</v>
      </c>
      <c r="E347" s="21">
        <v>43541</v>
      </c>
      <c r="F347" s="21">
        <f t="shared" si="68"/>
        <v>86578</v>
      </c>
      <c r="G347" s="16">
        <f t="shared" si="69"/>
        <v>86.578000000000003</v>
      </c>
      <c r="H347" s="21">
        <v>3632660</v>
      </c>
      <c r="I347" s="21">
        <v>3687910</v>
      </c>
      <c r="J347" s="21">
        <f t="shared" si="74"/>
        <v>7320570</v>
      </c>
      <c r="K347" s="16">
        <f t="shared" si="70"/>
        <v>7.32057</v>
      </c>
      <c r="L347" s="26">
        <f t="shared" si="75"/>
        <v>50252381.442156196</v>
      </c>
      <c r="M347" s="16">
        <f t="shared" si="71"/>
        <v>50.252381442156192</v>
      </c>
      <c r="N347" s="3">
        <f t="shared" si="72"/>
        <v>29.485545399999999</v>
      </c>
      <c r="O347" s="3">
        <f t="shared" si="76"/>
        <v>38.311359416393856</v>
      </c>
      <c r="P347" s="3">
        <f t="shared" si="77"/>
        <v>54.182067972371478</v>
      </c>
      <c r="Q347" s="3">
        <f t="shared" si="73"/>
        <v>22.915709345</v>
      </c>
      <c r="R347" s="3">
        <f t="shared" si="78"/>
        <v>144.89468213376534</v>
      </c>
      <c r="S347" s="20"/>
    </row>
    <row r="348" spans="2:19" x14ac:dyDescent="0.15">
      <c r="B348" s="55"/>
      <c r="C348" s="6">
        <v>331126</v>
      </c>
      <c r="D348" s="21">
        <v>54081</v>
      </c>
      <c r="E348" s="21">
        <v>54297</v>
      </c>
      <c r="F348" s="21">
        <f t="shared" si="68"/>
        <v>108378</v>
      </c>
      <c r="G348" s="16">
        <f t="shared" si="69"/>
        <v>108.378</v>
      </c>
      <c r="H348" s="21">
        <v>5519020</v>
      </c>
      <c r="I348" s="21">
        <v>5533515</v>
      </c>
      <c r="J348" s="21">
        <f t="shared" si="74"/>
        <v>11052535</v>
      </c>
      <c r="K348" s="16">
        <f t="shared" si="70"/>
        <v>11.052535000000001</v>
      </c>
      <c r="L348" s="26">
        <f t="shared" si="75"/>
        <v>77848109.158294126</v>
      </c>
      <c r="M348" s="16">
        <f t="shared" si="71"/>
        <v>77.848109158294122</v>
      </c>
      <c r="N348" s="3">
        <f t="shared" si="72"/>
        <v>33.285285399999999</v>
      </c>
      <c r="O348" s="3">
        <f t="shared" si="76"/>
        <v>58.123133838375921</v>
      </c>
      <c r="P348" s="3">
        <f t="shared" si="77"/>
        <v>74.089625946793376</v>
      </c>
      <c r="Q348" s="3">
        <f t="shared" si="73"/>
        <v>26.119601297500001</v>
      </c>
      <c r="R348" s="3">
        <f t="shared" si="78"/>
        <v>191.6176464826693</v>
      </c>
      <c r="S348" s="20"/>
    </row>
    <row r="349" spans="2:19" x14ac:dyDescent="0.15">
      <c r="B349" s="55"/>
      <c r="C349" s="6">
        <v>331127</v>
      </c>
      <c r="D349" s="21">
        <v>66260</v>
      </c>
      <c r="E349" s="21">
        <v>66455</v>
      </c>
      <c r="F349" s="21">
        <f t="shared" si="68"/>
        <v>132715</v>
      </c>
      <c r="G349" s="16">
        <f t="shared" si="69"/>
        <v>132.715</v>
      </c>
      <c r="H349" s="21">
        <v>7610406</v>
      </c>
      <c r="I349" s="21">
        <v>7604603</v>
      </c>
      <c r="J349" s="21">
        <f t="shared" si="74"/>
        <v>15215009</v>
      </c>
      <c r="K349" s="16">
        <f t="shared" si="70"/>
        <v>15.215009</v>
      </c>
      <c r="L349" s="26">
        <f t="shared" si="75"/>
        <v>109278336.37020114</v>
      </c>
      <c r="M349" s="16">
        <f t="shared" si="71"/>
        <v>109.27833637020115</v>
      </c>
      <c r="N349" s="3">
        <f t="shared" si="72"/>
        <v>37.527224500000003</v>
      </c>
      <c r="O349" s="3">
        <f t="shared" si="76"/>
        <v>80.854774743895589</v>
      </c>
      <c r="P349" s="3">
        <f t="shared" si="77"/>
        <v>96.763391857463091</v>
      </c>
      <c r="Q349" s="3">
        <f t="shared" si="73"/>
        <v>29.693085226500003</v>
      </c>
      <c r="R349" s="3">
        <f t="shared" si="78"/>
        <v>244.8384763278587</v>
      </c>
      <c r="S349" s="20"/>
    </row>
    <row r="350" spans="2:19" x14ac:dyDescent="0.15">
      <c r="B350" s="55"/>
      <c r="C350" s="6">
        <v>331181</v>
      </c>
      <c r="D350" s="21">
        <v>102670</v>
      </c>
      <c r="E350" s="21">
        <v>103238</v>
      </c>
      <c r="F350" s="21">
        <f t="shared" si="68"/>
        <v>205908</v>
      </c>
      <c r="G350" s="16">
        <f t="shared" si="69"/>
        <v>205.90799999999999</v>
      </c>
      <c r="H350" s="21">
        <v>10218110</v>
      </c>
      <c r="I350" s="21">
        <v>10204794</v>
      </c>
      <c r="J350" s="21">
        <f t="shared" si="74"/>
        <v>20422904</v>
      </c>
      <c r="K350" s="16">
        <f t="shared" si="70"/>
        <v>20.422903999999999</v>
      </c>
      <c r="L350" s="26">
        <f t="shared" si="75"/>
        <v>149293827.84758604</v>
      </c>
      <c r="M350" s="16">
        <f t="shared" si="71"/>
        <v>149.29382784758604</v>
      </c>
      <c r="N350" s="3">
        <f t="shared" si="72"/>
        <v>50.2847644</v>
      </c>
      <c r="O350" s="3">
        <f t="shared" si="76"/>
        <v>110.05293822453942</v>
      </c>
      <c r="P350" s="3">
        <f t="shared" si="77"/>
        <v>125.63056740924856</v>
      </c>
      <c r="Q350" s="3">
        <f t="shared" si="73"/>
        <v>34.164063084000006</v>
      </c>
      <c r="R350" s="3">
        <f t="shared" si="78"/>
        <v>320.13233311778799</v>
      </c>
      <c r="S350" s="20"/>
    </row>
    <row r="351" spans="2:19" x14ac:dyDescent="0.15">
      <c r="B351" s="55" t="s">
        <v>49</v>
      </c>
      <c r="C351" s="6">
        <v>230102</v>
      </c>
      <c r="D351" s="21">
        <v>20551</v>
      </c>
      <c r="E351" s="21">
        <v>20760</v>
      </c>
      <c r="F351" s="21">
        <f t="shared" si="68"/>
        <v>41311</v>
      </c>
      <c r="G351" s="16">
        <f t="shared" si="69"/>
        <v>41.311</v>
      </c>
      <c r="H351" s="21">
        <v>1659652</v>
      </c>
      <c r="I351" s="21">
        <v>1624729</v>
      </c>
      <c r="J351" s="21">
        <f t="shared" si="74"/>
        <v>3284381</v>
      </c>
      <c r="K351" s="16">
        <f t="shared" si="70"/>
        <v>3.2843810000000002</v>
      </c>
      <c r="L351" s="26">
        <f t="shared" si="75"/>
        <v>21402516.164896514</v>
      </c>
      <c r="M351" s="16">
        <f t="shared" si="71"/>
        <v>21.402516164896515</v>
      </c>
      <c r="N351" s="3">
        <f t="shared" si="72"/>
        <v>21.595507300000001</v>
      </c>
      <c r="O351" s="3">
        <f t="shared" si="76"/>
        <v>17.745763511719876</v>
      </c>
      <c r="P351" s="3">
        <f t="shared" si="77"/>
        <v>33.369775161356344</v>
      </c>
      <c r="Q351" s="3">
        <f t="shared" si="73"/>
        <v>19.450641088499999</v>
      </c>
      <c r="R351" s="3">
        <f t="shared" si="78"/>
        <v>92.161687061576231</v>
      </c>
      <c r="S351" s="20"/>
    </row>
    <row r="352" spans="2:19" x14ac:dyDescent="0.15">
      <c r="B352" s="55"/>
      <c r="C352" s="6">
        <v>230103</v>
      </c>
      <c r="D352" s="21">
        <v>9628</v>
      </c>
      <c r="E352" s="21">
        <v>9913</v>
      </c>
      <c r="F352" s="21">
        <f t="shared" si="68"/>
        <v>19541</v>
      </c>
      <c r="G352" s="16">
        <f t="shared" si="69"/>
        <v>19.541</v>
      </c>
      <c r="H352" s="21">
        <v>361127</v>
      </c>
      <c r="I352" s="21">
        <v>362744</v>
      </c>
      <c r="J352" s="21">
        <f t="shared" si="74"/>
        <v>723871</v>
      </c>
      <c r="K352" s="16">
        <f t="shared" si="70"/>
        <v>0.72387100000000004</v>
      </c>
      <c r="L352" s="26">
        <f t="shared" si="75"/>
        <v>4241638.7966549126</v>
      </c>
      <c r="M352" s="16">
        <f t="shared" si="71"/>
        <v>4.2416387966549127</v>
      </c>
      <c r="N352" s="3">
        <f t="shared" si="72"/>
        <v>17.800996300000001</v>
      </c>
      <c r="O352" s="3">
        <f t="shared" si="76"/>
        <v>5.5837128809283456</v>
      </c>
      <c r="P352" s="3">
        <f t="shared" si="77"/>
        <v>20.989918227906855</v>
      </c>
      <c r="Q352" s="3">
        <f t="shared" si="73"/>
        <v>17.252443253500001</v>
      </c>
      <c r="R352" s="3">
        <f t="shared" si="78"/>
        <v>61.6270706623352</v>
      </c>
      <c r="S352" s="20"/>
    </row>
    <row r="353" spans="2:19" x14ac:dyDescent="0.15">
      <c r="B353" s="55"/>
      <c r="C353" s="6">
        <v>230104</v>
      </c>
      <c r="D353" s="21">
        <v>21463</v>
      </c>
      <c r="E353" s="21">
        <v>21690</v>
      </c>
      <c r="F353" s="21">
        <f t="shared" si="68"/>
        <v>43153</v>
      </c>
      <c r="G353" s="16">
        <f t="shared" si="69"/>
        <v>43.152999999999999</v>
      </c>
      <c r="H353" s="21">
        <v>2205892</v>
      </c>
      <c r="I353" s="21">
        <v>2198661</v>
      </c>
      <c r="J353" s="21">
        <f t="shared" si="74"/>
        <v>4404553</v>
      </c>
      <c r="K353" s="16">
        <f t="shared" si="70"/>
        <v>4.4045529999999999</v>
      </c>
      <c r="L353" s="26">
        <f t="shared" si="75"/>
        <v>29263417.78204887</v>
      </c>
      <c r="M353" s="16">
        <f t="shared" si="71"/>
        <v>29.263417782048869</v>
      </c>
      <c r="N353" s="3">
        <f t="shared" si="72"/>
        <v>21.9165679</v>
      </c>
      <c r="O353" s="3">
        <f t="shared" si="76"/>
        <v>23.334549607065128</v>
      </c>
      <c r="P353" s="3">
        <f t="shared" si="77"/>
        <v>39.040629587970059</v>
      </c>
      <c r="Q353" s="3">
        <f t="shared" si="73"/>
        <v>20.412308750499999</v>
      </c>
      <c r="R353" s="3">
        <f t="shared" si="78"/>
        <v>104.70405584553519</v>
      </c>
      <c r="S353" s="20"/>
    </row>
    <row r="354" spans="2:19" x14ac:dyDescent="0.15">
      <c r="B354" s="55"/>
      <c r="C354" s="6">
        <v>230108</v>
      </c>
      <c r="D354" s="21">
        <v>3897</v>
      </c>
      <c r="E354" s="21">
        <v>4069</v>
      </c>
      <c r="F354" s="21">
        <f t="shared" si="68"/>
        <v>7966</v>
      </c>
      <c r="G354" s="16">
        <f t="shared" si="69"/>
        <v>7.9660000000000002</v>
      </c>
      <c r="H354" s="21">
        <v>245899</v>
      </c>
      <c r="I354" s="21">
        <v>247480</v>
      </c>
      <c r="J354" s="21">
        <f t="shared" si="74"/>
        <v>493379</v>
      </c>
      <c r="K354" s="16">
        <f t="shared" si="70"/>
        <v>0.49337900000000001</v>
      </c>
      <c r="L354" s="26">
        <f t="shared" si="75"/>
        <v>2808895.7810467645</v>
      </c>
      <c r="M354" s="16">
        <f t="shared" si="71"/>
        <v>2.8088957810467643</v>
      </c>
      <c r="N354" s="3">
        <f t="shared" si="72"/>
        <v>15.783473799999999</v>
      </c>
      <c r="O354" s="3">
        <f t="shared" si="76"/>
        <v>4.5707140703272247</v>
      </c>
      <c r="P354" s="3">
        <f t="shared" si="77"/>
        <v>19.956337416447134</v>
      </c>
      <c r="Q354" s="3">
        <f t="shared" si="73"/>
        <v>17.054565871499999</v>
      </c>
      <c r="R354" s="3">
        <f t="shared" si="78"/>
        <v>57.365091158274353</v>
      </c>
      <c r="S354" s="20"/>
    </row>
    <row r="355" spans="2:19" x14ac:dyDescent="0.15">
      <c r="B355" s="55"/>
      <c r="C355" s="6">
        <v>230109</v>
      </c>
      <c r="D355" s="21">
        <v>29562</v>
      </c>
      <c r="E355" s="21">
        <v>29366</v>
      </c>
      <c r="F355" s="21">
        <f t="shared" si="68"/>
        <v>58928</v>
      </c>
      <c r="G355" s="16">
        <f t="shared" si="69"/>
        <v>58.927999999999997</v>
      </c>
      <c r="H355" s="21">
        <v>2596083</v>
      </c>
      <c r="I355" s="21">
        <v>2544984</v>
      </c>
      <c r="J355" s="21">
        <f t="shared" si="74"/>
        <v>5141067</v>
      </c>
      <c r="K355" s="16">
        <f t="shared" si="70"/>
        <v>5.1410669999999996</v>
      </c>
      <c r="L355" s="26">
        <f t="shared" si="75"/>
        <v>34501974.46958977</v>
      </c>
      <c r="M355" s="16">
        <f t="shared" si="71"/>
        <v>34.501974469589769</v>
      </c>
      <c r="N355" s="3">
        <f t="shared" si="72"/>
        <v>24.666150399999999</v>
      </c>
      <c r="O355" s="3">
        <f t="shared" si="76"/>
        <v>27.065129527125233</v>
      </c>
      <c r="P355" s="3">
        <f t="shared" si="77"/>
        <v>42.819724382362061</v>
      </c>
      <c r="Q355" s="3">
        <f t="shared" si="73"/>
        <v>21.044606019500002</v>
      </c>
      <c r="R355" s="3">
        <f t="shared" si="78"/>
        <v>115.59561032898731</v>
      </c>
      <c r="S355" s="20"/>
    </row>
    <row r="356" spans="2:19" x14ac:dyDescent="0.15">
      <c r="B356" s="55"/>
      <c r="C356" s="6">
        <v>230110</v>
      </c>
      <c r="D356" s="21">
        <v>17384</v>
      </c>
      <c r="E356" s="21">
        <v>17502</v>
      </c>
      <c r="F356" s="21">
        <f t="shared" si="68"/>
        <v>34886</v>
      </c>
      <c r="G356" s="16">
        <f t="shared" si="69"/>
        <v>34.886000000000003</v>
      </c>
      <c r="H356" s="21">
        <v>942028</v>
      </c>
      <c r="I356" s="21">
        <v>934757</v>
      </c>
      <c r="J356" s="21">
        <f t="shared" si="74"/>
        <v>1876785</v>
      </c>
      <c r="K356" s="16">
        <f t="shared" si="70"/>
        <v>1.8767849999999999</v>
      </c>
      <c r="L356" s="26">
        <f t="shared" si="75"/>
        <v>11773850.276925948</v>
      </c>
      <c r="M356" s="16">
        <f t="shared" si="71"/>
        <v>11.773850276925948</v>
      </c>
      <c r="N356" s="3">
        <f t="shared" si="72"/>
        <v>20.4756298</v>
      </c>
      <c r="O356" s="3">
        <f t="shared" si="76"/>
        <v>10.915323955151401</v>
      </c>
      <c r="P356" s="3">
        <f t="shared" si="77"/>
        <v>26.423655589774377</v>
      </c>
      <c r="Q356" s="3">
        <f t="shared" si="73"/>
        <v>18.242219922499999</v>
      </c>
      <c r="R356" s="3">
        <f t="shared" si="78"/>
        <v>76.056829267425769</v>
      </c>
      <c r="S356" s="20"/>
    </row>
    <row r="357" spans="2:19" x14ac:dyDescent="0.15">
      <c r="B357" s="55"/>
      <c r="C357" s="6">
        <v>230111</v>
      </c>
      <c r="D357" s="21">
        <v>50446</v>
      </c>
      <c r="E357" s="21">
        <v>50718</v>
      </c>
      <c r="F357" s="21">
        <f t="shared" si="68"/>
        <v>101164</v>
      </c>
      <c r="G357" s="16">
        <f t="shared" si="69"/>
        <v>101.164</v>
      </c>
      <c r="H357" s="21">
        <v>4582991</v>
      </c>
      <c r="I357" s="21">
        <v>4506606</v>
      </c>
      <c r="J357" s="21">
        <f t="shared" si="74"/>
        <v>9089597</v>
      </c>
      <c r="K357" s="16">
        <f t="shared" si="70"/>
        <v>9.0895969999999995</v>
      </c>
      <c r="L357" s="26">
        <f t="shared" si="75"/>
        <v>63250366.380446315</v>
      </c>
      <c r="M357" s="16">
        <f t="shared" si="71"/>
        <v>63.250366380446316</v>
      </c>
      <c r="N357" s="3">
        <f t="shared" si="72"/>
        <v>32.0278852</v>
      </c>
      <c r="O357" s="3">
        <f t="shared" si="76"/>
        <v>47.62591360740074</v>
      </c>
      <c r="P357" s="3">
        <f t="shared" si="77"/>
        <v>63.558814306853968</v>
      </c>
      <c r="Q357" s="3">
        <f t="shared" si="73"/>
        <v>24.434419024500002</v>
      </c>
      <c r="R357" s="3">
        <f t="shared" si="78"/>
        <v>167.6470321387547</v>
      </c>
      <c r="S357" s="20"/>
    </row>
    <row r="358" spans="2:19" x14ac:dyDescent="0.15">
      <c r="B358" s="55"/>
      <c r="C358" s="6">
        <v>230112</v>
      </c>
      <c r="D358" s="21">
        <v>67775</v>
      </c>
      <c r="E358" s="21">
        <v>69644</v>
      </c>
      <c r="F358" s="21">
        <f t="shared" si="68"/>
        <v>137419</v>
      </c>
      <c r="G358" s="16">
        <f t="shared" si="69"/>
        <v>137.41900000000001</v>
      </c>
      <c r="H358" s="21">
        <v>11743881</v>
      </c>
      <c r="I358" s="21">
        <v>11636262</v>
      </c>
      <c r="J358" s="21">
        <f t="shared" si="74"/>
        <v>23380143</v>
      </c>
      <c r="K358" s="16">
        <f t="shared" si="70"/>
        <v>23.380143</v>
      </c>
      <c r="L358" s="26">
        <f t="shared" si="75"/>
        <v>172284700.41865301</v>
      </c>
      <c r="M358" s="16">
        <f t="shared" si="71"/>
        <v>172.28470041865302</v>
      </c>
      <c r="N358" s="3">
        <f t="shared" si="72"/>
        <v>38.347131700000006</v>
      </c>
      <c r="O358" s="3">
        <f t="shared" si="76"/>
        <v>126.95909399558755</v>
      </c>
      <c r="P358" s="3">
        <f t="shared" si="77"/>
        <v>142.21618288201628</v>
      </c>
      <c r="Q358" s="3">
        <f t="shared" si="73"/>
        <v>36.702852765499998</v>
      </c>
      <c r="R358" s="3">
        <f t="shared" si="78"/>
        <v>344.22526134310385</v>
      </c>
      <c r="S358" s="20"/>
    </row>
    <row r="359" spans="2:19" x14ac:dyDescent="0.15">
      <c r="B359" s="55"/>
      <c r="C359" s="6">
        <v>230113</v>
      </c>
      <c r="D359" s="21">
        <v>54609</v>
      </c>
      <c r="E359" s="21">
        <v>55794</v>
      </c>
      <c r="F359" s="21">
        <f t="shared" si="68"/>
        <v>110403</v>
      </c>
      <c r="G359" s="16">
        <f t="shared" si="69"/>
        <v>110.40300000000001</v>
      </c>
      <c r="H359" s="21">
        <v>8302686</v>
      </c>
      <c r="I359" s="21">
        <v>8081096</v>
      </c>
      <c r="J359" s="21">
        <f t="shared" si="74"/>
        <v>16383782</v>
      </c>
      <c r="K359" s="16">
        <f t="shared" si="70"/>
        <v>16.383782</v>
      </c>
      <c r="L359" s="26">
        <f t="shared" si="75"/>
        <v>118199388.86630741</v>
      </c>
      <c r="M359" s="16">
        <f t="shared" si="71"/>
        <v>118.1993888663074</v>
      </c>
      <c r="N359" s="3">
        <f t="shared" si="72"/>
        <v>33.638242900000002</v>
      </c>
      <c r="O359" s="3">
        <f t="shared" si="76"/>
        <v>87.339246892712737</v>
      </c>
      <c r="P359" s="3">
        <f t="shared" si="77"/>
        <v>103.19903912815417</v>
      </c>
      <c r="Q359" s="3">
        <f t="shared" si="73"/>
        <v>30.696476847</v>
      </c>
      <c r="R359" s="3">
        <f t="shared" si="78"/>
        <v>254.87300576786691</v>
      </c>
      <c r="S359" s="20"/>
    </row>
    <row r="360" spans="2:19" x14ac:dyDescent="0.15">
      <c r="B360" s="55"/>
      <c r="C360" s="6">
        <v>230123</v>
      </c>
      <c r="D360" s="21">
        <v>102866</v>
      </c>
      <c r="E360" s="21">
        <v>103931</v>
      </c>
      <c r="F360" s="21">
        <f t="shared" si="68"/>
        <v>206797</v>
      </c>
      <c r="G360" s="16">
        <f t="shared" si="69"/>
        <v>206.797</v>
      </c>
      <c r="H360" s="21">
        <v>13864825</v>
      </c>
      <c r="I360" s="21">
        <v>13475429</v>
      </c>
      <c r="J360" s="21">
        <f t="shared" si="74"/>
        <v>27340254</v>
      </c>
      <c r="K360" s="16">
        <f t="shared" si="70"/>
        <v>27.340254000000002</v>
      </c>
      <c r="L360" s="26">
        <f t="shared" si="75"/>
        <v>203324070.52786991</v>
      </c>
      <c r="M360" s="16">
        <f t="shared" si="71"/>
        <v>203.32407052786991</v>
      </c>
      <c r="N360" s="3">
        <f t="shared" si="72"/>
        <v>50.439717099999996</v>
      </c>
      <c r="O360" s="3">
        <f t="shared" si="76"/>
        <v>149.9345844099293</v>
      </c>
      <c r="P360" s="3">
        <f t="shared" si="77"/>
        <v>164.60798447880535</v>
      </c>
      <c r="Q360" s="3">
        <f t="shared" si="73"/>
        <v>40.102608059000005</v>
      </c>
      <c r="R360" s="3">
        <f t="shared" si="78"/>
        <v>405.08489404773468</v>
      </c>
      <c r="S360" s="20"/>
    </row>
    <row r="361" spans="2:19" x14ac:dyDescent="0.15">
      <c r="B361" s="55"/>
      <c r="C361" s="6">
        <v>230124</v>
      </c>
      <c r="D361" s="21">
        <v>48665</v>
      </c>
      <c r="E361" s="21">
        <v>49276</v>
      </c>
      <c r="F361" s="21">
        <f t="shared" si="68"/>
        <v>97941</v>
      </c>
      <c r="G361" s="16">
        <f t="shared" si="69"/>
        <v>97.941000000000003</v>
      </c>
      <c r="H361" s="21">
        <v>4752726</v>
      </c>
      <c r="I361" s="21">
        <v>4733246</v>
      </c>
      <c r="J361" s="21">
        <f t="shared" si="74"/>
        <v>9485972</v>
      </c>
      <c r="K361" s="16">
        <f t="shared" si="70"/>
        <v>9.4859720000000003</v>
      </c>
      <c r="L361" s="26">
        <f t="shared" si="75"/>
        <v>66184402.960761264</v>
      </c>
      <c r="M361" s="16">
        <f t="shared" si="71"/>
        <v>66.184402960761261</v>
      </c>
      <c r="N361" s="3">
        <f t="shared" si="72"/>
        <v>31.466116299999999</v>
      </c>
      <c r="O361" s="3">
        <f t="shared" si="76"/>
        <v>49.732696019056277</v>
      </c>
      <c r="P361" s="3">
        <f t="shared" si="77"/>
        <v>65.67542829589317</v>
      </c>
      <c r="Q361" s="3">
        <f t="shared" si="73"/>
        <v>24.774706962</v>
      </c>
      <c r="R361" s="3">
        <f t="shared" si="78"/>
        <v>171.64894757694944</v>
      </c>
      <c r="S361" s="20"/>
    </row>
    <row r="362" spans="2:19" x14ac:dyDescent="0.15">
      <c r="B362" s="55"/>
      <c r="C362" s="6">
        <v>230125</v>
      </c>
      <c r="D362" s="21">
        <v>132405</v>
      </c>
      <c r="E362" s="21">
        <v>134134</v>
      </c>
      <c r="F362" s="21">
        <f t="shared" si="68"/>
        <v>266539</v>
      </c>
      <c r="G362" s="16">
        <f t="shared" si="69"/>
        <v>266.53899999999999</v>
      </c>
      <c r="H362" s="21">
        <v>16814164</v>
      </c>
      <c r="I362" s="21">
        <v>16589577</v>
      </c>
      <c r="J362" s="21">
        <f t="shared" si="74"/>
        <v>33403741</v>
      </c>
      <c r="K362" s="16">
        <f t="shared" si="70"/>
        <v>33.403740999999997</v>
      </c>
      <c r="L362" s="26">
        <f t="shared" si="75"/>
        <v>251322903.11367983</v>
      </c>
      <c r="M362" s="16">
        <f t="shared" si="71"/>
        <v>251.32290311367981</v>
      </c>
      <c r="N362" s="3">
        <f t="shared" si="72"/>
        <v>60.852747699999995</v>
      </c>
      <c r="O362" s="3">
        <f t="shared" si="76"/>
        <v>185.80498690615738</v>
      </c>
      <c r="P362" s="3">
        <f t="shared" si="77"/>
        <v>199.23434230620862</v>
      </c>
      <c r="Q362" s="3">
        <f t="shared" si="73"/>
        <v>45.308111648500002</v>
      </c>
      <c r="R362" s="3">
        <f t="shared" si="78"/>
        <v>491.20018856086597</v>
      </c>
      <c r="S362" s="20"/>
    </row>
    <row r="363" spans="2:19" x14ac:dyDescent="0.15">
      <c r="B363" s="55"/>
      <c r="C363" s="6">
        <v>230126</v>
      </c>
      <c r="D363" s="21">
        <v>89155</v>
      </c>
      <c r="E363" s="21">
        <v>90282</v>
      </c>
      <c r="F363" s="21">
        <f t="shared" si="68"/>
        <v>179437</v>
      </c>
      <c r="G363" s="16">
        <f t="shared" si="69"/>
        <v>179.43700000000001</v>
      </c>
      <c r="H363" s="21">
        <v>10574473</v>
      </c>
      <c r="I363" s="21">
        <v>10428975</v>
      </c>
      <c r="J363" s="21">
        <f t="shared" si="74"/>
        <v>21003448</v>
      </c>
      <c r="K363" s="16">
        <f t="shared" si="70"/>
        <v>21.003447999999999</v>
      </c>
      <c r="L363" s="26">
        <f t="shared" si="75"/>
        <v>153793349.77184072</v>
      </c>
      <c r="M363" s="16">
        <f t="shared" si="71"/>
        <v>153.79334977184072</v>
      </c>
      <c r="N363" s="3">
        <f t="shared" si="72"/>
        <v>45.670869100000004</v>
      </c>
      <c r="O363" s="3">
        <f t="shared" si="76"/>
        <v>113.35413777789222</v>
      </c>
      <c r="P363" s="3">
        <f t="shared" si="77"/>
        <v>128.8765225254059</v>
      </c>
      <c r="Q363" s="3">
        <f t="shared" si="73"/>
        <v>34.662460108000005</v>
      </c>
      <c r="R363" s="3">
        <f t="shared" si="78"/>
        <v>322.56398951129813</v>
      </c>
      <c r="S363" s="20"/>
    </row>
    <row r="364" spans="2:19" x14ac:dyDescent="0.15">
      <c r="B364" s="55"/>
      <c r="C364" s="6">
        <v>230127</v>
      </c>
      <c r="D364" s="21">
        <v>66946</v>
      </c>
      <c r="E364" s="21">
        <v>67570</v>
      </c>
      <c r="F364" s="21">
        <f t="shared" si="68"/>
        <v>134516</v>
      </c>
      <c r="G364" s="16">
        <f t="shared" si="69"/>
        <v>134.51599999999999</v>
      </c>
      <c r="H364" s="21">
        <v>9375385</v>
      </c>
      <c r="I364" s="21">
        <v>9259656</v>
      </c>
      <c r="J364" s="21">
        <f t="shared" si="74"/>
        <v>18635041</v>
      </c>
      <c r="K364" s="16">
        <f t="shared" si="70"/>
        <v>18.635041000000001</v>
      </c>
      <c r="L364" s="26">
        <f t="shared" si="75"/>
        <v>135482904.20436814</v>
      </c>
      <c r="M364" s="16">
        <f t="shared" si="71"/>
        <v>135.48290420436814</v>
      </c>
      <c r="N364" s="3">
        <f t="shared" si="72"/>
        <v>37.841138799999996</v>
      </c>
      <c r="O364" s="3">
        <f t="shared" si="76"/>
        <v>99.942929089814172</v>
      </c>
      <c r="P364" s="3">
        <f t="shared" si="77"/>
        <v>115.66736709303117</v>
      </c>
      <c r="Q364" s="3">
        <f t="shared" si="73"/>
        <v>32.629182698500003</v>
      </c>
      <c r="R364" s="3">
        <f t="shared" si="78"/>
        <v>286.08061768134536</v>
      </c>
      <c r="S364" s="20"/>
    </row>
    <row r="365" spans="2:19" x14ac:dyDescent="0.15">
      <c r="B365" s="55"/>
      <c r="C365" s="6">
        <v>230128</v>
      </c>
      <c r="D365" s="21">
        <v>57979</v>
      </c>
      <c r="E365" s="21">
        <v>58585</v>
      </c>
      <c r="F365" s="21">
        <f t="shared" si="68"/>
        <v>116564</v>
      </c>
      <c r="G365" s="16">
        <f t="shared" si="69"/>
        <v>116.56399999999999</v>
      </c>
      <c r="H365" s="21">
        <v>10160820</v>
      </c>
      <c r="I365" s="21">
        <v>10005437</v>
      </c>
      <c r="J365" s="21">
        <f t="shared" si="74"/>
        <v>20166257</v>
      </c>
      <c r="K365" s="16">
        <f t="shared" si="70"/>
        <v>20.166257000000002</v>
      </c>
      <c r="L365" s="26">
        <f t="shared" si="75"/>
        <v>147306951.03936815</v>
      </c>
      <c r="M365" s="16">
        <f t="shared" si="71"/>
        <v>147.30695103936816</v>
      </c>
      <c r="N365" s="3">
        <f t="shared" si="72"/>
        <v>34.712105199999996</v>
      </c>
      <c r="O365" s="3">
        <f t="shared" si="76"/>
        <v>108.596370618416</v>
      </c>
      <c r="P365" s="3">
        <f t="shared" si="77"/>
        <v>124.19723447980019</v>
      </c>
      <c r="Q365" s="3">
        <f t="shared" si="73"/>
        <v>33.943731634499997</v>
      </c>
      <c r="R365" s="3">
        <f t="shared" si="78"/>
        <v>301.44944193271618</v>
      </c>
      <c r="S365" s="20"/>
    </row>
    <row r="366" spans="2:19" x14ac:dyDescent="0.15">
      <c r="B366" s="55"/>
      <c r="C366" s="6">
        <v>230129</v>
      </c>
      <c r="D366" s="21">
        <v>84545</v>
      </c>
      <c r="E366" s="21">
        <v>85658</v>
      </c>
      <c r="F366" s="21">
        <f t="shared" si="68"/>
        <v>170203</v>
      </c>
      <c r="G366" s="16">
        <f t="shared" si="69"/>
        <v>170.203</v>
      </c>
      <c r="H366" s="21">
        <v>9162403</v>
      </c>
      <c r="I366" s="21">
        <v>9051873</v>
      </c>
      <c r="J366" s="21">
        <f t="shared" si="74"/>
        <v>18214276</v>
      </c>
      <c r="K366" s="16">
        <f t="shared" si="70"/>
        <v>18.214276000000002</v>
      </c>
      <c r="L366" s="26">
        <f t="shared" si="75"/>
        <v>132243146.45947303</v>
      </c>
      <c r="M366" s="16">
        <f t="shared" si="71"/>
        <v>132.24314645947302</v>
      </c>
      <c r="N366" s="3">
        <f t="shared" si="72"/>
        <v>44.061382899999998</v>
      </c>
      <c r="O366" s="3">
        <f t="shared" si="76"/>
        <v>97.57630113966691</v>
      </c>
      <c r="P366" s="3">
        <f t="shared" si="77"/>
        <v>113.33020585586385</v>
      </c>
      <c r="Q366" s="3">
        <f t="shared" si="73"/>
        <v>32.267955946000001</v>
      </c>
      <c r="R366" s="3">
        <f t="shared" si="78"/>
        <v>287.23584584153076</v>
      </c>
      <c r="S366" s="20"/>
    </row>
    <row r="367" spans="2:19" x14ac:dyDescent="0.15">
      <c r="B367" s="55"/>
      <c r="C367" s="6">
        <v>230183</v>
      </c>
      <c r="D367" s="21">
        <v>184614</v>
      </c>
      <c r="E367" s="21">
        <v>187116</v>
      </c>
      <c r="F367" s="21">
        <f t="shared" si="68"/>
        <v>371730</v>
      </c>
      <c r="G367" s="16">
        <f t="shared" si="69"/>
        <v>371.73</v>
      </c>
      <c r="H367" s="21">
        <v>31384989</v>
      </c>
      <c r="I367" s="21">
        <v>31088141</v>
      </c>
      <c r="J367" s="21">
        <f t="shared" si="74"/>
        <v>62473130</v>
      </c>
      <c r="K367" s="16">
        <f t="shared" si="70"/>
        <v>62.473129999999998</v>
      </c>
      <c r="L367" s="26">
        <f t="shared" si="75"/>
        <v>487021358.80404365</v>
      </c>
      <c r="M367" s="16">
        <f t="shared" si="71"/>
        <v>487.02135880404364</v>
      </c>
      <c r="N367" s="3">
        <f t="shared" si="72"/>
        <v>79.187539000000001</v>
      </c>
      <c r="O367" s="3">
        <f t="shared" si="76"/>
        <v>367.96477021299677</v>
      </c>
      <c r="P367" s="3">
        <f t="shared" si="77"/>
        <v>369.26720824123709</v>
      </c>
      <c r="Q367" s="3">
        <f t="shared" si="73"/>
        <v>70.264182105000003</v>
      </c>
      <c r="R367" s="3">
        <f t="shared" si="78"/>
        <v>886.6836995592339</v>
      </c>
      <c r="S367" s="20"/>
    </row>
    <row r="368" spans="2:19" x14ac:dyDescent="0.15">
      <c r="B368" s="55"/>
      <c r="C368" s="6">
        <v>230184</v>
      </c>
      <c r="D368" s="21">
        <v>164964</v>
      </c>
      <c r="E368" s="21">
        <v>165430</v>
      </c>
      <c r="F368" s="21">
        <f t="shared" si="68"/>
        <v>330394</v>
      </c>
      <c r="G368" s="16">
        <f t="shared" si="69"/>
        <v>330.39400000000001</v>
      </c>
      <c r="H368" s="21">
        <v>45063604</v>
      </c>
      <c r="I368" s="21">
        <v>44406370</v>
      </c>
      <c r="J368" s="21">
        <f t="shared" si="74"/>
        <v>89469974</v>
      </c>
      <c r="K368" s="16">
        <f t="shared" si="70"/>
        <v>89.469973999999993</v>
      </c>
      <c r="L368" s="26">
        <f t="shared" si="75"/>
        <v>711436362.28383684</v>
      </c>
      <c r="M368" s="16">
        <f t="shared" si="71"/>
        <v>711.43636228383684</v>
      </c>
      <c r="N368" s="3">
        <f t="shared" si="72"/>
        <v>71.982674200000005</v>
      </c>
      <c r="O368" s="3">
        <f t="shared" si="76"/>
        <v>550.69719909947162</v>
      </c>
      <c r="P368" s="3">
        <f t="shared" si="77"/>
        <v>531.16019175155986</v>
      </c>
      <c r="Q368" s="3">
        <f t="shared" si="73"/>
        <v>93.440972678999998</v>
      </c>
      <c r="R368" s="3">
        <f t="shared" si="78"/>
        <v>1247.2810377300316</v>
      </c>
      <c r="S368" s="20"/>
    </row>
    <row r="369" spans="2:19" x14ac:dyDescent="0.15">
      <c r="B369" s="55"/>
      <c r="C369" s="6">
        <v>230202</v>
      </c>
      <c r="D369" s="21">
        <v>11252</v>
      </c>
      <c r="E369" s="21">
        <v>11408</v>
      </c>
      <c r="F369" s="21">
        <f t="shared" si="68"/>
        <v>22660</v>
      </c>
      <c r="G369" s="16">
        <f t="shared" si="69"/>
        <v>22.66</v>
      </c>
      <c r="H369" s="21">
        <v>602154</v>
      </c>
      <c r="I369" s="21">
        <v>601772</v>
      </c>
      <c r="J369" s="21">
        <f t="shared" si="74"/>
        <v>1203926</v>
      </c>
      <c r="K369" s="16">
        <f t="shared" si="70"/>
        <v>1.2039260000000001</v>
      </c>
      <c r="L369" s="26">
        <f t="shared" si="75"/>
        <v>7320592.1870898046</v>
      </c>
      <c r="M369" s="16">
        <f t="shared" si="71"/>
        <v>7.3205921870898045</v>
      </c>
      <c r="N369" s="3">
        <f t="shared" si="72"/>
        <v>18.344638</v>
      </c>
      <c r="O369" s="3">
        <f t="shared" si="76"/>
        <v>7.7618895172575089</v>
      </c>
      <c r="P369" s="3">
        <f t="shared" si="77"/>
        <v>23.211075203766583</v>
      </c>
      <c r="Q369" s="3">
        <f t="shared" si="73"/>
        <v>17.664570471000001</v>
      </c>
      <c r="R369" s="3">
        <f t="shared" si="78"/>
        <v>66.982173192024092</v>
      </c>
      <c r="S369" s="20"/>
    </row>
    <row r="370" spans="2:19" x14ac:dyDescent="0.15">
      <c r="B370" s="55"/>
      <c r="C370" s="6">
        <v>230203</v>
      </c>
      <c r="D370" s="21">
        <v>10466</v>
      </c>
      <c r="E370" s="21">
        <v>10442</v>
      </c>
      <c r="F370" s="21">
        <f t="shared" si="68"/>
        <v>20908</v>
      </c>
      <c r="G370" s="16">
        <f t="shared" si="69"/>
        <v>20.908000000000001</v>
      </c>
      <c r="H370" s="21">
        <v>647936</v>
      </c>
      <c r="I370" s="21">
        <v>643052</v>
      </c>
      <c r="J370" s="21">
        <f t="shared" si="74"/>
        <v>1290988</v>
      </c>
      <c r="K370" s="16">
        <f t="shared" si="70"/>
        <v>1.290988</v>
      </c>
      <c r="L370" s="26">
        <f t="shared" si="75"/>
        <v>7889127.2361414805</v>
      </c>
      <c r="M370" s="16">
        <f t="shared" si="71"/>
        <v>7.8891272361414808</v>
      </c>
      <c r="N370" s="3">
        <f t="shared" si="72"/>
        <v>18.0392644</v>
      </c>
      <c r="O370" s="3">
        <f t="shared" si="76"/>
        <v>8.1642809291796645</v>
      </c>
      <c r="P370" s="3">
        <f t="shared" si="77"/>
        <v>23.621216388152462</v>
      </c>
      <c r="Q370" s="3">
        <f t="shared" si="73"/>
        <v>17.739313198000001</v>
      </c>
      <c r="R370" s="3">
        <f t="shared" si="78"/>
        <v>67.564074915332128</v>
      </c>
      <c r="S370" s="20"/>
    </row>
    <row r="371" spans="2:19" x14ac:dyDescent="0.15">
      <c r="B371" s="55"/>
      <c r="C371" s="6">
        <v>230204</v>
      </c>
      <c r="D371" s="21">
        <v>21204</v>
      </c>
      <c r="E371" s="21">
        <v>21585</v>
      </c>
      <c r="F371" s="21">
        <f t="shared" si="68"/>
        <v>42789</v>
      </c>
      <c r="G371" s="16">
        <f t="shared" si="69"/>
        <v>42.789000000000001</v>
      </c>
      <c r="H371" s="21">
        <v>1345258</v>
      </c>
      <c r="I371" s="21">
        <v>1363681</v>
      </c>
      <c r="J371" s="21">
        <f t="shared" si="74"/>
        <v>2708939</v>
      </c>
      <c r="K371" s="16">
        <f t="shared" si="70"/>
        <v>2.708939</v>
      </c>
      <c r="L371" s="26">
        <f t="shared" si="75"/>
        <v>17426060.701620419</v>
      </c>
      <c r="M371" s="16">
        <f t="shared" si="71"/>
        <v>17.426060701620418</v>
      </c>
      <c r="N371" s="3">
        <f t="shared" si="72"/>
        <v>21.8531227</v>
      </c>
      <c r="O371" s="3">
        <f t="shared" si="76"/>
        <v>14.922899362866556</v>
      </c>
      <c r="P371" s="3">
        <f t="shared" si="77"/>
        <v>30.501160190148969</v>
      </c>
      <c r="Q371" s="3">
        <f t="shared" si="73"/>
        <v>18.9566241315</v>
      </c>
      <c r="R371" s="3">
        <f t="shared" si="78"/>
        <v>86.233806384515532</v>
      </c>
      <c r="S371" s="20"/>
    </row>
    <row r="372" spans="2:19" x14ac:dyDescent="0.15">
      <c r="B372" s="55"/>
      <c r="C372" s="6">
        <v>230205</v>
      </c>
      <c r="D372" s="21">
        <v>20108</v>
      </c>
      <c r="E372" s="21">
        <v>20220</v>
      </c>
      <c r="F372" s="21">
        <f t="shared" si="68"/>
        <v>40328</v>
      </c>
      <c r="G372" s="16">
        <f t="shared" si="69"/>
        <v>40.328000000000003</v>
      </c>
      <c r="H372" s="21">
        <v>1670960</v>
      </c>
      <c r="I372" s="21">
        <v>1631381</v>
      </c>
      <c r="J372" s="21">
        <f t="shared" si="74"/>
        <v>3302341</v>
      </c>
      <c r="K372" s="16">
        <f t="shared" si="70"/>
        <v>3.3023410000000002</v>
      </c>
      <c r="L372" s="26">
        <f t="shared" si="75"/>
        <v>21527372.886641692</v>
      </c>
      <c r="M372" s="16">
        <f t="shared" si="71"/>
        <v>21.527372886641693</v>
      </c>
      <c r="N372" s="3">
        <f t="shared" si="72"/>
        <v>21.424170400000001</v>
      </c>
      <c r="O372" s="3">
        <f t="shared" si="76"/>
        <v>17.834444707629739</v>
      </c>
      <c r="P372" s="3">
        <f t="shared" si="77"/>
        <v>33.459846800423314</v>
      </c>
      <c r="Q372" s="3">
        <f t="shared" si="73"/>
        <v>19.466059748500001</v>
      </c>
      <c r="R372" s="3">
        <f t="shared" si="78"/>
        <v>92.184521656553059</v>
      </c>
      <c r="S372" s="20"/>
    </row>
    <row r="373" spans="2:19" x14ac:dyDescent="0.15">
      <c r="B373" s="55"/>
      <c r="C373" s="6">
        <v>230206</v>
      </c>
      <c r="D373" s="21">
        <v>16307</v>
      </c>
      <c r="E373" s="21">
        <v>16446</v>
      </c>
      <c r="F373" s="21">
        <f t="shared" si="68"/>
        <v>32753</v>
      </c>
      <c r="G373" s="16">
        <f t="shared" si="69"/>
        <v>32.753</v>
      </c>
      <c r="H373" s="21">
        <v>1019378</v>
      </c>
      <c r="I373" s="21">
        <v>1005522</v>
      </c>
      <c r="J373" s="21">
        <f t="shared" si="74"/>
        <v>2024900</v>
      </c>
      <c r="K373" s="16">
        <f t="shared" si="70"/>
        <v>2.0249000000000001</v>
      </c>
      <c r="L373" s="26">
        <f t="shared" si="75"/>
        <v>12769836.609911546</v>
      </c>
      <c r="M373" s="16">
        <f t="shared" si="71"/>
        <v>12.769836609911547</v>
      </c>
      <c r="N373" s="3">
        <f t="shared" si="72"/>
        <v>20.103847899999998</v>
      </c>
      <c r="O373" s="3">
        <f t="shared" si="76"/>
        <v>11.621088766675463</v>
      </c>
      <c r="P373" s="3">
        <f t="shared" si="77"/>
        <v>27.142160130390188</v>
      </c>
      <c r="Q373" s="3">
        <f t="shared" si="73"/>
        <v>18.36937665</v>
      </c>
      <c r="R373" s="3">
        <f t="shared" si="78"/>
        <v>77.236473447065649</v>
      </c>
      <c r="S373" s="20"/>
    </row>
    <row r="374" spans="2:19" x14ac:dyDescent="0.15">
      <c r="B374" s="55"/>
      <c r="C374" s="6">
        <v>230207</v>
      </c>
      <c r="D374" s="21">
        <v>19863</v>
      </c>
      <c r="E374" s="21">
        <v>19850</v>
      </c>
      <c r="F374" s="21">
        <f t="shared" si="68"/>
        <v>39713</v>
      </c>
      <c r="G374" s="16">
        <f t="shared" si="69"/>
        <v>39.713000000000001</v>
      </c>
      <c r="H374" s="21">
        <v>2847911</v>
      </c>
      <c r="I374" s="21">
        <v>2833451</v>
      </c>
      <c r="J374" s="21">
        <f t="shared" si="74"/>
        <v>5681362</v>
      </c>
      <c r="K374" s="16">
        <f t="shared" si="70"/>
        <v>5.681362</v>
      </c>
      <c r="L374" s="26">
        <f t="shared" si="75"/>
        <v>38374489.549269117</v>
      </c>
      <c r="M374" s="16">
        <f t="shared" si="71"/>
        <v>38.374489549269114</v>
      </c>
      <c r="N374" s="3">
        <f t="shared" si="72"/>
        <v>21.316975899999999</v>
      </c>
      <c r="O374" s="3">
        <f t="shared" si="76"/>
        <v>29.826073547938734</v>
      </c>
      <c r="P374" s="3">
        <f t="shared" si="77"/>
        <v>45.613356760842741</v>
      </c>
      <c r="Q374" s="3">
        <f t="shared" si="73"/>
        <v>21.508449277</v>
      </c>
      <c r="R374" s="3">
        <f t="shared" si="78"/>
        <v>118.26485548578147</v>
      </c>
      <c r="S374" s="20"/>
    </row>
    <row r="375" spans="2:19" x14ac:dyDescent="0.15">
      <c r="B375" s="55"/>
      <c r="C375" s="6">
        <v>230208</v>
      </c>
      <c r="D375" s="21">
        <v>46775</v>
      </c>
      <c r="E375" s="21">
        <v>46839</v>
      </c>
      <c r="F375" s="21">
        <f t="shared" si="68"/>
        <v>93614</v>
      </c>
      <c r="G375" s="16">
        <f t="shared" si="69"/>
        <v>93.614000000000004</v>
      </c>
      <c r="H375" s="21">
        <v>4190249</v>
      </c>
      <c r="I375" s="21">
        <v>4118360</v>
      </c>
      <c r="J375" s="21">
        <f t="shared" si="74"/>
        <v>8308609</v>
      </c>
      <c r="K375" s="16">
        <f t="shared" si="70"/>
        <v>8.3086090000000006</v>
      </c>
      <c r="L375" s="26">
        <f t="shared" si="75"/>
        <v>57491655.28956043</v>
      </c>
      <c r="M375" s="16">
        <f t="shared" si="71"/>
        <v>57.491655289560427</v>
      </c>
      <c r="N375" s="3">
        <f t="shared" si="72"/>
        <v>30.711920200000002</v>
      </c>
      <c r="O375" s="3">
        <f t="shared" si="76"/>
        <v>43.495381435059514</v>
      </c>
      <c r="P375" s="3">
        <f t="shared" si="77"/>
        <v>59.404480125888895</v>
      </c>
      <c r="Q375" s="3">
        <f t="shared" si="73"/>
        <v>23.763940826500001</v>
      </c>
      <c r="R375" s="3">
        <f t="shared" si="78"/>
        <v>157.37572258744842</v>
      </c>
      <c r="S375" s="20"/>
    </row>
    <row r="376" spans="2:19" x14ac:dyDescent="0.15">
      <c r="B376" s="55"/>
      <c r="C376" s="6">
        <v>230221</v>
      </c>
      <c r="D376" s="21">
        <v>173192</v>
      </c>
      <c r="E376" s="21">
        <v>174032</v>
      </c>
      <c r="F376" s="21">
        <f t="shared" si="68"/>
        <v>347224</v>
      </c>
      <c r="G376" s="16">
        <f t="shared" si="69"/>
        <v>347.22399999999999</v>
      </c>
      <c r="H376" s="21">
        <v>16420262</v>
      </c>
      <c r="I376" s="21">
        <v>16391400</v>
      </c>
      <c r="J376" s="21">
        <f t="shared" si="74"/>
        <v>32811662</v>
      </c>
      <c r="K376" s="16">
        <f t="shared" si="70"/>
        <v>32.811661999999998</v>
      </c>
      <c r="L376" s="26">
        <f t="shared" si="75"/>
        <v>246613377.83703119</v>
      </c>
      <c r="M376" s="16">
        <f t="shared" si="71"/>
        <v>246.61337783703118</v>
      </c>
      <c r="N376" s="3">
        <f t="shared" si="72"/>
        <v>74.916143200000008</v>
      </c>
      <c r="O376" s="3">
        <f t="shared" si="76"/>
        <v>182.26712433561596</v>
      </c>
      <c r="P376" s="3">
        <f t="shared" si="77"/>
        <v>195.8368907716343</v>
      </c>
      <c r="Q376" s="3">
        <f t="shared" si="73"/>
        <v>44.799811826999999</v>
      </c>
      <c r="R376" s="3">
        <f t="shared" si="78"/>
        <v>497.8199701342503</v>
      </c>
      <c r="S376" s="20"/>
    </row>
    <row r="377" spans="2:19" x14ac:dyDescent="0.15">
      <c r="B377" s="55"/>
      <c r="C377" s="6">
        <v>230223</v>
      </c>
      <c r="D377" s="21">
        <v>69295</v>
      </c>
      <c r="E377" s="21">
        <v>70197</v>
      </c>
      <c r="F377" s="21">
        <f t="shared" si="68"/>
        <v>139492</v>
      </c>
      <c r="G377" s="16">
        <f t="shared" si="69"/>
        <v>139.49199999999999</v>
      </c>
      <c r="H377" s="21">
        <v>4779002</v>
      </c>
      <c r="I377" s="21">
        <v>4766791</v>
      </c>
      <c r="J377" s="21">
        <f t="shared" si="74"/>
        <v>9545793</v>
      </c>
      <c r="K377" s="16">
        <f t="shared" si="70"/>
        <v>9.5457929999999998</v>
      </c>
      <c r="L377" s="26">
        <f t="shared" si="75"/>
        <v>66627840.65004947</v>
      </c>
      <c r="M377" s="16">
        <f t="shared" si="71"/>
        <v>66.627840650049464</v>
      </c>
      <c r="N377" s="3">
        <f t="shared" si="72"/>
        <v>38.708455600000001</v>
      </c>
      <c r="O377" s="3">
        <f t="shared" si="76"/>
        <v>50.051240858666901</v>
      </c>
      <c r="P377" s="3">
        <f t="shared" si="77"/>
        <v>65.995324244945692</v>
      </c>
      <c r="Q377" s="3">
        <f t="shared" si="73"/>
        <v>24.826063290500002</v>
      </c>
      <c r="R377" s="3">
        <f t="shared" si="78"/>
        <v>179.58108399411259</v>
      </c>
      <c r="S377" s="20"/>
    </row>
    <row r="378" spans="2:19" x14ac:dyDescent="0.15">
      <c r="B378" s="55"/>
      <c r="C378" s="6">
        <v>230224</v>
      </c>
      <c r="D378" s="21">
        <v>107806</v>
      </c>
      <c r="E378" s="21">
        <v>108525</v>
      </c>
      <c r="F378" s="21">
        <f t="shared" si="68"/>
        <v>216331</v>
      </c>
      <c r="G378" s="16">
        <f t="shared" si="69"/>
        <v>216.33099999999999</v>
      </c>
      <c r="H378" s="21">
        <v>12363698</v>
      </c>
      <c r="I378" s="21">
        <v>11989671</v>
      </c>
      <c r="J378" s="21">
        <f t="shared" si="74"/>
        <v>24353369</v>
      </c>
      <c r="K378" s="16">
        <f t="shared" si="70"/>
        <v>24.353369000000001</v>
      </c>
      <c r="L378" s="26">
        <f t="shared" si="75"/>
        <v>179887598.16549611</v>
      </c>
      <c r="M378" s="16">
        <f t="shared" si="71"/>
        <v>179.88759816549612</v>
      </c>
      <c r="N378" s="3">
        <f t="shared" si="72"/>
        <v>52.101493300000001</v>
      </c>
      <c r="O378" s="3">
        <f t="shared" si="76"/>
        <v>132.57075866174404</v>
      </c>
      <c r="P378" s="3">
        <f t="shared" si="77"/>
        <v>147.7009133165889</v>
      </c>
      <c r="Q378" s="3">
        <f t="shared" si="73"/>
        <v>37.538367286500005</v>
      </c>
      <c r="R378" s="3">
        <f t="shared" si="78"/>
        <v>369.91153256483301</v>
      </c>
      <c r="S378" s="20"/>
    </row>
    <row r="379" spans="2:19" x14ac:dyDescent="0.15">
      <c r="B379" s="55"/>
      <c r="C379" s="6">
        <v>230225</v>
      </c>
      <c r="D379" s="21">
        <v>110443</v>
      </c>
      <c r="E379" s="21">
        <v>111022</v>
      </c>
      <c r="F379" s="21">
        <f t="shared" si="68"/>
        <v>221465</v>
      </c>
      <c r="G379" s="16">
        <f t="shared" si="69"/>
        <v>221.465</v>
      </c>
      <c r="H379" s="21">
        <v>14044585</v>
      </c>
      <c r="I379" s="21">
        <v>13807385</v>
      </c>
      <c r="J379" s="21">
        <f t="shared" si="74"/>
        <v>27851970</v>
      </c>
      <c r="K379" s="16">
        <f t="shared" si="70"/>
        <v>27.851970000000001</v>
      </c>
      <c r="L379" s="26">
        <f t="shared" si="75"/>
        <v>207353903.70237762</v>
      </c>
      <c r="M379" s="16">
        <f t="shared" si="71"/>
        <v>207.35390370237761</v>
      </c>
      <c r="N379" s="3">
        <f t="shared" si="72"/>
        <v>52.996349500000008</v>
      </c>
      <c r="O379" s="3">
        <f t="shared" si="76"/>
        <v>152.9302052996149</v>
      </c>
      <c r="P379" s="3">
        <f t="shared" si="77"/>
        <v>167.51510613089522</v>
      </c>
      <c r="Q379" s="3">
        <f t="shared" si="73"/>
        <v>40.541916244999996</v>
      </c>
      <c r="R379" s="3">
        <f t="shared" si="78"/>
        <v>413.98357717551011</v>
      </c>
      <c r="S379" s="20"/>
    </row>
    <row r="380" spans="2:19" x14ac:dyDescent="0.15">
      <c r="B380" s="55"/>
      <c r="C380" s="6">
        <v>230227</v>
      </c>
      <c r="D380" s="21">
        <v>56721</v>
      </c>
      <c r="E380" s="21">
        <v>57800</v>
      </c>
      <c r="F380" s="21">
        <f t="shared" si="68"/>
        <v>114521</v>
      </c>
      <c r="G380" s="16">
        <f t="shared" si="69"/>
        <v>114.521</v>
      </c>
      <c r="H380" s="21">
        <v>6403560</v>
      </c>
      <c r="I380" s="21">
        <v>6303238</v>
      </c>
      <c r="J380" s="21">
        <f t="shared" si="74"/>
        <v>12706798</v>
      </c>
      <c r="K380" s="16">
        <f t="shared" si="70"/>
        <v>12.706797999999999</v>
      </c>
      <c r="L380" s="26">
        <f t="shared" si="75"/>
        <v>90269552.037738875</v>
      </c>
      <c r="M380" s="16">
        <f t="shared" si="71"/>
        <v>90.269552037738876</v>
      </c>
      <c r="N380" s="3">
        <f t="shared" si="72"/>
        <v>34.356010300000001</v>
      </c>
      <c r="O380" s="3">
        <f t="shared" si="76"/>
        <v>67.085584841717221</v>
      </c>
      <c r="P380" s="3">
        <f t="shared" si="77"/>
        <v>83.050454840024827</v>
      </c>
      <c r="Q380" s="3">
        <f t="shared" si="73"/>
        <v>27.539786083000003</v>
      </c>
      <c r="R380" s="3">
        <f t="shared" si="78"/>
        <v>212.03183606474204</v>
      </c>
      <c r="S380" s="20"/>
    </row>
    <row r="381" spans="2:19" x14ac:dyDescent="0.15">
      <c r="B381" s="55"/>
      <c r="C381" s="6">
        <v>230229</v>
      </c>
      <c r="D381" s="21">
        <v>72272</v>
      </c>
      <c r="E381" s="21">
        <v>72748</v>
      </c>
      <c r="F381" s="21">
        <f t="shared" si="68"/>
        <v>145020</v>
      </c>
      <c r="G381" s="16">
        <f t="shared" si="69"/>
        <v>145.02000000000001</v>
      </c>
      <c r="H381" s="21">
        <v>9700452</v>
      </c>
      <c r="I381" s="21">
        <v>9635226</v>
      </c>
      <c r="J381" s="21">
        <f t="shared" si="74"/>
        <v>19335678</v>
      </c>
      <c r="K381" s="16">
        <f t="shared" si="70"/>
        <v>19.335678000000001</v>
      </c>
      <c r="L381" s="26">
        <f t="shared" si="75"/>
        <v>140886699.24904254</v>
      </c>
      <c r="M381" s="16">
        <f t="shared" si="71"/>
        <v>140.88669924904255</v>
      </c>
      <c r="N381" s="3">
        <f t="shared" si="72"/>
        <v>39.671986000000004</v>
      </c>
      <c r="O381" s="3">
        <f t="shared" si="76"/>
        <v>103.89457993179978</v>
      </c>
      <c r="P381" s="3">
        <f t="shared" si="77"/>
        <v>119.56566483825929</v>
      </c>
      <c r="Q381" s="3">
        <f t="shared" si="73"/>
        <v>33.230679562999995</v>
      </c>
      <c r="R381" s="3">
        <f t="shared" si="78"/>
        <v>296.36291033305906</v>
      </c>
      <c r="S381" s="20"/>
    </row>
    <row r="382" spans="2:19" x14ac:dyDescent="0.15">
      <c r="B382" s="55"/>
      <c r="C382" s="6">
        <v>230230</v>
      </c>
      <c r="D382" s="21">
        <v>45896</v>
      </c>
      <c r="E382" s="21">
        <v>46524</v>
      </c>
      <c r="F382" s="21">
        <f t="shared" si="68"/>
        <v>92420</v>
      </c>
      <c r="G382" s="16">
        <f t="shared" si="69"/>
        <v>92.42</v>
      </c>
      <c r="H382" s="21">
        <v>5864461</v>
      </c>
      <c r="I382" s="21">
        <v>5847094</v>
      </c>
      <c r="J382" s="21">
        <f t="shared" si="74"/>
        <v>11711555</v>
      </c>
      <c r="K382" s="16">
        <f t="shared" si="70"/>
        <v>11.711555000000001</v>
      </c>
      <c r="L382" s="26">
        <f t="shared" si="75"/>
        <v>82784468.220025823</v>
      </c>
      <c r="M382" s="16">
        <f t="shared" si="71"/>
        <v>82.784468220025829</v>
      </c>
      <c r="N382" s="3">
        <f t="shared" si="72"/>
        <v>30.503806000000001</v>
      </c>
      <c r="O382" s="3">
        <f t="shared" si="76"/>
        <v>61.681542486688762</v>
      </c>
      <c r="P382" s="3">
        <f t="shared" si="77"/>
        <v>77.65071537392663</v>
      </c>
      <c r="Q382" s="3">
        <f t="shared" si="73"/>
        <v>26.685369967500002</v>
      </c>
      <c r="R382" s="3">
        <f t="shared" si="78"/>
        <v>196.52143382811542</v>
      </c>
      <c r="S382" s="20"/>
    </row>
    <row r="383" spans="2:19" x14ac:dyDescent="0.15">
      <c r="B383" s="55"/>
      <c r="C383" s="6">
        <v>230231</v>
      </c>
      <c r="D383" s="21">
        <v>97644</v>
      </c>
      <c r="E383" s="21">
        <v>98770</v>
      </c>
      <c r="F383" s="21">
        <f t="shared" si="68"/>
        <v>196414</v>
      </c>
      <c r="G383" s="16">
        <f t="shared" si="69"/>
        <v>196.41399999999999</v>
      </c>
      <c r="H383" s="21">
        <v>5643176</v>
      </c>
      <c r="I383" s="21">
        <v>5654452</v>
      </c>
      <c r="J383" s="21">
        <f t="shared" si="74"/>
        <v>11297628</v>
      </c>
      <c r="K383" s="16">
        <f t="shared" si="70"/>
        <v>11.297628</v>
      </c>
      <c r="L383" s="26">
        <f t="shared" si="75"/>
        <v>79682026.470910996</v>
      </c>
      <c r="M383" s="16">
        <f t="shared" si="71"/>
        <v>79.682026470910998</v>
      </c>
      <c r="N383" s="3">
        <f t="shared" si="72"/>
        <v>48.629960199999999</v>
      </c>
      <c r="O383" s="3">
        <f t="shared" si="76"/>
        <v>59.444613779877514</v>
      </c>
      <c r="P383" s="3">
        <f t="shared" si="77"/>
        <v>75.41261389611519</v>
      </c>
      <c r="Q383" s="3">
        <f t="shared" si="73"/>
        <v>26.330013638</v>
      </c>
      <c r="R383" s="3">
        <f t="shared" si="78"/>
        <v>209.8172015139927</v>
      </c>
      <c r="S383" s="20"/>
    </row>
    <row r="384" spans="2:19" x14ac:dyDescent="0.15">
      <c r="B384" s="55"/>
      <c r="C384" s="6">
        <v>230281</v>
      </c>
      <c r="D384" s="21">
        <v>125236</v>
      </c>
      <c r="E384" s="21">
        <v>125511</v>
      </c>
      <c r="F384" s="21">
        <f t="shared" si="68"/>
        <v>250747</v>
      </c>
      <c r="G384" s="16">
        <f t="shared" si="69"/>
        <v>250.74700000000001</v>
      </c>
      <c r="H384" s="21">
        <v>17927961</v>
      </c>
      <c r="I384" s="21">
        <v>17656988</v>
      </c>
      <c r="J384" s="21">
        <f t="shared" si="74"/>
        <v>35584949</v>
      </c>
      <c r="K384" s="16">
        <f t="shared" si="70"/>
        <v>35.584949000000002</v>
      </c>
      <c r="L384" s="26">
        <f t="shared" si="75"/>
        <v>268711427.86963016</v>
      </c>
      <c r="M384" s="16">
        <f t="shared" si="71"/>
        <v>268.71142786963014</v>
      </c>
      <c r="N384" s="3">
        <f t="shared" si="72"/>
        <v>58.100202100000004</v>
      </c>
      <c r="O384" s="3">
        <f t="shared" si="76"/>
        <v>198.90207747920294</v>
      </c>
      <c r="P384" s="3">
        <f t="shared" si="77"/>
        <v>211.7784240651512</v>
      </c>
      <c r="Q384" s="3">
        <f t="shared" si="73"/>
        <v>47.180678716499997</v>
      </c>
      <c r="R384" s="3">
        <f t="shared" si="78"/>
        <v>515.96138236085415</v>
      </c>
      <c r="S384" s="20"/>
    </row>
    <row r="385" spans="2:19" x14ac:dyDescent="0.15">
      <c r="B385" s="55"/>
      <c r="C385" s="6">
        <v>230302</v>
      </c>
      <c r="D385" s="21">
        <v>10213</v>
      </c>
      <c r="E385" s="21">
        <v>10379</v>
      </c>
      <c r="F385" s="21">
        <f t="shared" si="68"/>
        <v>20592</v>
      </c>
      <c r="G385" s="16">
        <f t="shared" si="69"/>
        <v>20.591999999999999</v>
      </c>
      <c r="H385" s="21">
        <v>517208</v>
      </c>
      <c r="I385" s="21">
        <v>518444</v>
      </c>
      <c r="J385" s="21">
        <f t="shared" si="74"/>
        <v>1035652</v>
      </c>
      <c r="K385" s="16">
        <f t="shared" si="70"/>
        <v>1.035652</v>
      </c>
      <c r="L385" s="26">
        <f t="shared" si="75"/>
        <v>6229668.2523157941</v>
      </c>
      <c r="M385" s="16">
        <f t="shared" si="71"/>
        <v>6.2296682523157942</v>
      </c>
      <c r="N385" s="3">
        <f t="shared" si="72"/>
        <v>17.9841856</v>
      </c>
      <c r="O385" s="3">
        <f t="shared" si="76"/>
        <v>6.9899304424239297</v>
      </c>
      <c r="P385" s="3">
        <f t="shared" si="77"/>
        <v>22.424082677220614</v>
      </c>
      <c r="Q385" s="3">
        <f t="shared" si="73"/>
        <v>17.520107242000002</v>
      </c>
      <c r="R385" s="3">
        <f t="shared" si="78"/>
        <v>64.918305961644535</v>
      </c>
      <c r="S385" s="20"/>
    </row>
    <row r="386" spans="2:19" x14ac:dyDescent="0.15">
      <c r="B386" s="55"/>
      <c r="C386" s="6">
        <v>230303</v>
      </c>
      <c r="D386" s="21">
        <v>15526</v>
      </c>
      <c r="E386" s="21">
        <v>15578</v>
      </c>
      <c r="F386" s="21">
        <f t="shared" si="68"/>
        <v>31104</v>
      </c>
      <c r="G386" s="16">
        <f t="shared" si="69"/>
        <v>31.103999999999999</v>
      </c>
      <c r="H386" s="21">
        <v>1395784</v>
      </c>
      <c r="I386" s="21">
        <v>1395575</v>
      </c>
      <c r="J386" s="21">
        <f t="shared" si="74"/>
        <v>2791359</v>
      </c>
      <c r="K386" s="16">
        <f t="shared" si="70"/>
        <v>2.7913589999999999</v>
      </c>
      <c r="L386" s="26">
        <f t="shared" si="75"/>
        <v>17992585.653166927</v>
      </c>
      <c r="M386" s="16">
        <f t="shared" si="71"/>
        <v>17.992585653166927</v>
      </c>
      <c r="N386" s="3">
        <f t="shared" si="72"/>
        <v>19.8164272</v>
      </c>
      <c r="O386" s="3">
        <f t="shared" si="76"/>
        <v>15.324898487860906</v>
      </c>
      <c r="P386" s="3">
        <f t="shared" si="77"/>
        <v>30.90985129019462</v>
      </c>
      <c r="Q386" s="3">
        <f t="shared" si="73"/>
        <v>19.027381701500001</v>
      </c>
      <c r="R386" s="3">
        <f t="shared" si="78"/>
        <v>85.078558679555528</v>
      </c>
      <c r="S386" s="20"/>
    </row>
    <row r="387" spans="2:19" x14ac:dyDescent="0.15">
      <c r="B387" s="55"/>
      <c r="C387" s="6">
        <v>230304</v>
      </c>
      <c r="D387" s="21">
        <v>15399</v>
      </c>
      <c r="E387" s="21">
        <v>15461</v>
      </c>
      <c r="F387" s="21">
        <f t="shared" ref="F387:F450" si="79">D387+E387</f>
        <v>30860</v>
      </c>
      <c r="G387" s="16">
        <f t="shared" ref="G387:G450" si="80">F387/1000</f>
        <v>30.86</v>
      </c>
      <c r="H387" s="21">
        <v>1402297</v>
      </c>
      <c r="I387" s="21">
        <v>1405519</v>
      </c>
      <c r="J387" s="21">
        <f t="shared" si="74"/>
        <v>2807816</v>
      </c>
      <c r="K387" s="16">
        <f t="shared" ref="K387:K450" si="81">J387/1000000</f>
        <v>2.8078159999999999</v>
      </c>
      <c r="L387" s="26">
        <f t="shared" si="75"/>
        <v>18105832.653875902</v>
      </c>
      <c r="M387" s="16">
        <f t="shared" ref="M387:M450" si="82">L387/1000000</f>
        <v>18.105832653875904</v>
      </c>
      <c r="N387" s="3">
        <f t="shared" ref="N387:N450" si="83">F387*0.0001743+14.395</f>
        <v>19.773897999999999</v>
      </c>
      <c r="O387" s="3">
        <f t="shared" si="76"/>
        <v>15.405264092546052</v>
      </c>
      <c r="P387" s="3">
        <f t="shared" si="77"/>
        <v>30.991547676506073</v>
      </c>
      <c r="Q387" s="3">
        <f t="shared" ref="Q387:Q450" si="84">J387*0.0000008585 + 16.631</f>
        <v>19.041510036000002</v>
      </c>
      <c r="R387" s="3">
        <f t="shared" si="78"/>
        <v>85.212219805052129</v>
      </c>
      <c r="S387" s="20"/>
    </row>
    <row r="388" spans="2:19" x14ac:dyDescent="0.15">
      <c r="B388" s="55"/>
      <c r="C388" s="6">
        <v>230305</v>
      </c>
      <c r="D388" s="21">
        <v>10941</v>
      </c>
      <c r="E388" s="21">
        <v>11004</v>
      </c>
      <c r="F388" s="21">
        <f t="shared" si="79"/>
        <v>21945</v>
      </c>
      <c r="G388" s="16">
        <f t="shared" si="80"/>
        <v>21.945</v>
      </c>
      <c r="H388" s="21">
        <v>1125406</v>
      </c>
      <c r="I388" s="21">
        <v>1125410</v>
      </c>
      <c r="J388" s="21">
        <f t="shared" ref="J388:J451" si="85">H388+I388</f>
        <v>2250816</v>
      </c>
      <c r="K388" s="16">
        <f t="shared" si="81"/>
        <v>2.2508159999999999</v>
      </c>
      <c r="L388" s="26">
        <f t="shared" ref="L388:L451" si="86">J388*LOG10(J388)</f>
        <v>14297948.495236496</v>
      </c>
      <c r="M388" s="16">
        <f t="shared" si="82"/>
        <v>14.297948495236495</v>
      </c>
      <c r="N388" s="3">
        <f t="shared" si="83"/>
        <v>18.2200135</v>
      </c>
      <c r="O388" s="3">
        <f t="shared" ref="O388:O451" si="87">0.00000000000000009*L388*L388+0.0000007064*L388++ 2.5858</f>
        <v>12.704269636840579</v>
      </c>
      <c r="P388" s="3">
        <f t="shared" ref="P388:P451" si="88">L388*0.0000007214+17.93</f>
        <v>28.244540044463605</v>
      </c>
      <c r="Q388" s="3">
        <f t="shared" si="84"/>
        <v>18.563325536000001</v>
      </c>
      <c r="R388" s="3">
        <f t="shared" ref="R388:R451" si="89">N388+O388+P388+Q388</f>
        <v>77.732148717304185</v>
      </c>
      <c r="S388" s="20"/>
    </row>
    <row r="389" spans="2:19" x14ac:dyDescent="0.15">
      <c r="B389" s="55"/>
      <c r="C389" s="6">
        <v>230306</v>
      </c>
      <c r="D389" s="21">
        <v>8540</v>
      </c>
      <c r="E389" s="21">
        <v>8575</v>
      </c>
      <c r="F389" s="21">
        <f t="shared" si="79"/>
        <v>17115</v>
      </c>
      <c r="G389" s="16">
        <f t="shared" si="80"/>
        <v>17.114999999999998</v>
      </c>
      <c r="H389" s="21">
        <v>489007</v>
      </c>
      <c r="I389" s="21">
        <v>488236</v>
      </c>
      <c r="J389" s="21">
        <f t="shared" si="85"/>
        <v>977243</v>
      </c>
      <c r="K389" s="16">
        <f t="shared" si="81"/>
        <v>0.97724299999999997</v>
      </c>
      <c r="L389" s="26">
        <f t="shared" si="86"/>
        <v>5853688.0798144238</v>
      </c>
      <c r="M389" s="16">
        <f t="shared" si="82"/>
        <v>5.8536880798144235</v>
      </c>
      <c r="N389" s="3">
        <f t="shared" si="83"/>
        <v>17.378144500000001</v>
      </c>
      <c r="O389" s="3">
        <f t="shared" si="87"/>
        <v>6.723929169353128</v>
      </c>
      <c r="P389" s="3">
        <f t="shared" si="88"/>
        <v>22.152850580778125</v>
      </c>
      <c r="Q389" s="3">
        <f t="shared" si="84"/>
        <v>17.469963115500001</v>
      </c>
      <c r="R389" s="3">
        <f t="shared" si="89"/>
        <v>63.724887365631254</v>
      </c>
      <c r="S389" s="20"/>
    </row>
    <row r="390" spans="2:19" x14ac:dyDescent="0.15">
      <c r="B390" s="55"/>
      <c r="C390" s="6">
        <v>230307</v>
      </c>
      <c r="D390" s="21">
        <v>11957</v>
      </c>
      <c r="E390" s="21">
        <v>12100</v>
      </c>
      <c r="F390" s="21">
        <f t="shared" si="79"/>
        <v>24057</v>
      </c>
      <c r="G390" s="16">
        <f t="shared" si="80"/>
        <v>24.056999999999999</v>
      </c>
      <c r="H390" s="21">
        <v>1382518</v>
      </c>
      <c r="I390" s="21">
        <v>1390729</v>
      </c>
      <c r="J390" s="21">
        <f t="shared" si="85"/>
        <v>2773247</v>
      </c>
      <c r="K390" s="16">
        <f t="shared" si="81"/>
        <v>2.773247</v>
      </c>
      <c r="L390" s="26">
        <f t="shared" si="86"/>
        <v>17867998.672471561</v>
      </c>
      <c r="M390" s="16">
        <f t="shared" si="82"/>
        <v>17.867998672471561</v>
      </c>
      <c r="N390" s="3">
        <f t="shared" si="83"/>
        <v>18.588135099999999</v>
      </c>
      <c r="O390" s="3">
        <f t="shared" si="87"/>
        <v>15.236488146124262</v>
      </c>
      <c r="P390" s="3">
        <f t="shared" si="88"/>
        <v>30.819974242320981</v>
      </c>
      <c r="Q390" s="3">
        <f t="shared" si="84"/>
        <v>19.011832549499999</v>
      </c>
      <c r="R390" s="3">
        <f t="shared" si="89"/>
        <v>83.656430037945242</v>
      </c>
      <c r="S390" s="20"/>
    </row>
    <row r="391" spans="2:19" x14ac:dyDescent="0.15">
      <c r="B391" s="55"/>
      <c r="C391" s="6">
        <v>230321</v>
      </c>
      <c r="D391" s="21">
        <v>85314</v>
      </c>
      <c r="E391" s="21">
        <v>85356</v>
      </c>
      <c r="F391" s="21">
        <f t="shared" si="79"/>
        <v>170670</v>
      </c>
      <c r="G391" s="16">
        <f t="shared" si="80"/>
        <v>170.67</v>
      </c>
      <c r="H391" s="21">
        <v>9343171</v>
      </c>
      <c r="I391" s="21">
        <v>9302930</v>
      </c>
      <c r="J391" s="21">
        <f t="shared" si="85"/>
        <v>18646101</v>
      </c>
      <c r="K391" s="16">
        <f t="shared" si="81"/>
        <v>18.646101000000002</v>
      </c>
      <c r="L391" s="26">
        <f t="shared" si="86"/>
        <v>135568118.78014758</v>
      </c>
      <c r="M391" s="16">
        <f t="shared" si="82"/>
        <v>135.56811878014759</v>
      </c>
      <c r="N391" s="3">
        <f t="shared" si="83"/>
        <v>44.142780999999999</v>
      </c>
      <c r="O391" s="3">
        <f t="shared" si="87"/>
        <v>100.00520344095921</v>
      </c>
      <c r="P391" s="3">
        <f t="shared" si="88"/>
        <v>115.72884088799847</v>
      </c>
      <c r="Q391" s="3">
        <f t="shared" si="84"/>
        <v>32.638677708499998</v>
      </c>
      <c r="R391" s="3">
        <f t="shared" si="89"/>
        <v>292.51550303745768</v>
      </c>
      <c r="S391" s="20"/>
    </row>
    <row r="392" spans="2:19" x14ac:dyDescent="0.15">
      <c r="B392" s="55"/>
      <c r="C392" s="6">
        <v>230381</v>
      </c>
      <c r="D392" s="21">
        <v>174751</v>
      </c>
      <c r="E392" s="21">
        <v>174427</v>
      </c>
      <c r="F392" s="21">
        <f t="shared" si="79"/>
        <v>349178</v>
      </c>
      <c r="G392" s="16">
        <f t="shared" si="80"/>
        <v>349.178</v>
      </c>
      <c r="H392" s="21">
        <v>20322026</v>
      </c>
      <c r="I392" s="21">
        <v>20085500</v>
      </c>
      <c r="J392" s="21">
        <f t="shared" si="85"/>
        <v>40407526</v>
      </c>
      <c r="K392" s="16">
        <f t="shared" si="81"/>
        <v>40.407525999999997</v>
      </c>
      <c r="L392" s="26">
        <f t="shared" si="86"/>
        <v>307358321.58131391</v>
      </c>
      <c r="M392" s="16">
        <f t="shared" si="82"/>
        <v>307.35832158131393</v>
      </c>
      <c r="N392" s="3">
        <f t="shared" si="83"/>
        <v>75.256725400000008</v>
      </c>
      <c r="O392" s="3">
        <f t="shared" si="87"/>
        <v>228.20594077111556</v>
      </c>
      <c r="P392" s="3">
        <f t="shared" si="88"/>
        <v>239.65829318875987</v>
      </c>
      <c r="Q392" s="3">
        <f t="shared" si="84"/>
        <v>51.320861071000003</v>
      </c>
      <c r="R392" s="3">
        <f t="shared" si="89"/>
        <v>594.4418204308754</v>
      </c>
      <c r="S392" s="20"/>
    </row>
    <row r="393" spans="2:19" x14ac:dyDescent="0.15">
      <c r="B393" s="55"/>
      <c r="C393" s="6">
        <v>230382</v>
      </c>
      <c r="D393" s="21">
        <v>133520</v>
      </c>
      <c r="E393" s="21">
        <v>133247</v>
      </c>
      <c r="F393" s="21">
        <f t="shared" si="79"/>
        <v>266767</v>
      </c>
      <c r="G393" s="16">
        <f t="shared" si="80"/>
        <v>266.767</v>
      </c>
      <c r="H393" s="21">
        <v>17010316</v>
      </c>
      <c r="I393" s="21">
        <v>16886440</v>
      </c>
      <c r="J393" s="21">
        <f t="shared" si="85"/>
        <v>33896756</v>
      </c>
      <c r="K393" s="16">
        <f t="shared" si="81"/>
        <v>33.896756000000003</v>
      </c>
      <c r="L393" s="26">
        <f t="shared" si="86"/>
        <v>255247933.01737511</v>
      </c>
      <c r="M393" s="16">
        <f t="shared" si="82"/>
        <v>255.24793301737512</v>
      </c>
      <c r="N393" s="3">
        <f t="shared" si="83"/>
        <v>60.892488100000008</v>
      </c>
      <c r="O393" s="3">
        <f t="shared" si="87"/>
        <v>188.75657554134159</v>
      </c>
      <c r="P393" s="3">
        <f t="shared" si="88"/>
        <v>202.06585887873442</v>
      </c>
      <c r="Q393" s="3">
        <f t="shared" si="84"/>
        <v>45.731365026000006</v>
      </c>
      <c r="R393" s="3">
        <f t="shared" si="89"/>
        <v>497.44628754607601</v>
      </c>
      <c r="S393" s="20"/>
    </row>
    <row r="394" spans="2:19" x14ac:dyDescent="0.15">
      <c r="B394" s="55"/>
      <c r="C394" s="6">
        <v>230402</v>
      </c>
      <c r="D394" s="21">
        <v>1328</v>
      </c>
      <c r="E394" s="21">
        <v>1311</v>
      </c>
      <c r="F394" s="21">
        <f t="shared" si="79"/>
        <v>2639</v>
      </c>
      <c r="G394" s="16">
        <f t="shared" si="80"/>
        <v>2.6389999999999998</v>
      </c>
      <c r="H394" s="21">
        <v>71107</v>
      </c>
      <c r="I394" s="21">
        <v>69650</v>
      </c>
      <c r="J394" s="21">
        <f t="shared" si="85"/>
        <v>140757</v>
      </c>
      <c r="K394" s="16">
        <f t="shared" si="81"/>
        <v>0.14075699999999999</v>
      </c>
      <c r="L394" s="26">
        <f t="shared" si="86"/>
        <v>724683.19207170955</v>
      </c>
      <c r="M394" s="16">
        <f t="shared" si="82"/>
        <v>0.7246831920717095</v>
      </c>
      <c r="N394" s="3">
        <f t="shared" si="83"/>
        <v>14.854977699999999</v>
      </c>
      <c r="O394" s="3">
        <f t="shared" si="87"/>
        <v>3.0977634717950537</v>
      </c>
      <c r="P394" s="3">
        <f t="shared" si="88"/>
        <v>18.452786454760531</v>
      </c>
      <c r="Q394" s="3">
        <f t="shared" si="84"/>
        <v>16.751839884500001</v>
      </c>
      <c r="R394" s="3">
        <f t="shared" si="89"/>
        <v>53.157367511055583</v>
      </c>
      <c r="S394" s="20"/>
    </row>
    <row r="395" spans="2:19" x14ac:dyDescent="0.15">
      <c r="B395" s="55"/>
      <c r="C395" s="6">
        <v>230403</v>
      </c>
      <c r="D395" s="21">
        <v>1849</v>
      </c>
      <c r="E395" s="21">
        <v>1826</v>
      </c>
      <c r="F395" s="21">
        <f t="shared" si="79"/>
        <v>3675</v>
      </c>
      <c r="G395" s="16">
        <f t="shared" si="80"/>
        <v>3.6749999999999998</v>
      </c>
      <c r="H395" s="21">
        <v>91044</v>
      </c>
      <c r="I395" s="21">
        <v>89470</v>
      </c>
      <c r="J395" s="21">
        <f t="shared" si="85"/>
        <v>180514</v>
      </c>
      <c r="K395" s="16">
        <f t="shared" si="81"/>
        <v>0.18051400000000001</v>
      </c>
      <c r="L395" s="26">
        <f t="shared" si="86"/>
        <v>948873.80676604481</v>
      </c>
      <c r="M395" s="16">
        <f t="shared" si="82"/>
        <v>0.94887380676604482</v>
      </c>
      <c r="N395" s="3">
        <f t="shared" si="83"/>
        <v>15.0355525</v>
      </c>
      <c r="O395" s="3">
        <f t="shared" si="87"/>
        <v>3.2561654896346388</v>
      </c>
      <c r="P395" s="3">
        <f t="shared" si="88"/>
        <v>18.614517564201023</v>
      </c>
      <c r="Q395" s="3">
        <f t="shared" si="84"/>
        <v>16.785971269000001</v>
      </c>
      <c r="R395" s="3">
        <f t="shared" si="89"/>
        <v>53.692206822835658</v>
      </c>
      <c r="S395" s="20"/>
    </row>
    <row r="396" spans="2:19" x14ac:dyDescent="0.15">
      <c r="B396" s="55"/>
      <c r="C396" s="6">
        <v>230404</v>
      </c>
      <c r="D396" s="21">
        <v>3094</v>
      </c>
      <c r="E396" s="21">
        <v>3042</v>
      </c>
      <c r="F396" s="21">
        <f t="shared" si="79"/>
        <v>6136</v>
      </c>
      <c r="G396" s="16">
        <f t="shared" si="80"/>
        <v>6.1360000000000001</v>
      </c>
      <c r="H396" s="21">
        <v>194094</v>
      </c>
      <c r="I396" s="21">
        <v>187462</v>
      </c>
      <c r="J396" s="21">
        <f t="shared" si="85"/>
        <v>381556</v>
      </c>
      <c r="K396" s="16">
        <f t="shared" si="81"/>
        <v>0.38155600000000001</v>
      </c>
      <c r="L396" s="26">
        <f t="shared" si="86"/>
        <v>2129677.0538542359</v>
      </c>
      <c r="M396" s="16">
        <f t="shared" si="82"/>
        <v>2.1296770538542358</v>
      </c>
      <c r="N396" s="3">
        <f t="shared" si="83"/>
        <v>15.4645048</v>
      </c>
      <c r="O396" s="3">
        <f t="shared" si="87"/>
        <v>4.0906120680344662</v>
      </c>
      <c r="P396" s="3">
        <f t="shared" si="88"/>
        <v>19.466349026650445</v>
      </c>
      <c r="Q396" s="3">
        <f t="shared" si="84"/>
        <v>16.958565826000001</v>
      </c>
      <c r="R396" s="3">
        <f t="shared" si="89"/>
        <v>55.980031720684906</v>
      </c>
      <c r="S396" s="20"/>
    </row>
    <row r="397" spans="2:19" x14ac:dyDescent="0.15">
      <c r="B397" s="55"/>
      <c r="C397" s="6">
        <v>230405</v>
      </c>
      <c r="D397" s="21">
        <v>5822</v>
      </c>
      <c r="E397" s="21">
        <v>5814</v>
      </c>
      <c r="F397" s="21">
        <f t="shared" si="79"/>
        <v>11636</v>
      </c>
      <c r="G397" s="16">
        <f t="shared" si="80"/>
        <v>11.635999999999999</v>
      </c>
      <c r="H397" s="21">
        <v>476431</v>
      </c>
      <c r="I397" s="21">
        <v>465413</v>
      </c>
      <c r="J397" s="21">
        <f t="shared" si="85"/>
        <v>941844</v>
      </c>
      <c r="K397" s="16">
        <f t="shared" si="81"/>
        <v>0.94184400000000001</v>
      </c>
      <c r="L397" s="26">
        <f t="shared" si="86"/>
        <v>5626556.2541610552</v>
      </c>
      <c r="M397" s="16">
        <f t="shared" si="82"/>
        <v>5.6265562541610548</v>
      </c>
      <c r="N397" s="3">
        <f t="shared" si="83"/>
        <v>16.423154799999999</v>
      </c>
      <c r="O397" s="3">
        <f t="shared" si="87"/>
        <v>6.5632485701146805</v>
      </c>
      <c r="P397" s="3">
        <f t="shared" si="88"/>
        <v>21.988997681751783</v>
      </c>
      <c r="Q397" s="3">
        <f t="shared" si="84"/>
        <v>17.439573074000002</v>
      </c>
      <c r="R397" s="3">
        <f t="shared" si="89"/>
        <v>62.414974125866465</v>
      </c>
      <c r="S397" s="20"/>
    </row>
    <row r="398" spans="2:19" x14ac:dyDescent="0.15">
      <c r="B398" s="55"/>
      <c r="C398" s="6">
        <v>230406</v>
      </c>
      <c r="D398" s="21">
        <v>43293</v>
      </c>
      <c r="E398" s="21">
        <v>43622</v>
      </c>
      <c r="F398" s="21">
        <f t="shared" si="79"/>
        <v>86915</v>
      </c>
      <c r="G398" s="16">
        <f t="shared" si="80"/>
        <v>86.915000000000006</v>
      </c>
      <c r="H398" s="21">
        <v>7236144</v>
      </c>
      <c r="I398" s="21">
        <v>7169644</v>
      </c>
      <c r="J398" s="21">
        <f t="shared" si="85"/>
        <v>14405788</v>
      </c>
      <c r="K398" s="16">
        <f t="shared" si="81"/>
        <v>14.405787999999999</v>
      </c>
      <c r="L398" s="26">
        <f t="shared" si="86"/>
        <v>103124366.6898526</v>
      </c>
      <c r="M398" s="16">
        <f t="shared" si="82"/>
        <v>103.12436668985259</v>
      </c>
      <c r="N398" s="3">
        <f t="shared" si="83"/>
        <v>29.5442845</v>
      </c>
      <c r="O398" s="3">
        <f t="shared" si="87"/>
        <v>76.389969780178376</v>
      </c>
      <c r="P398" s="3">
        <f t="shared" si="88"/>
        <v>92.323918130059667</v>
      </c>
      <c r="Q398" s="3">
        <f t="shared" si="84"/>
        <v>28.998368998</v>
      </c>
      <c r="R398" s="3">
        <f t="shared" si="89"/>
        <v>227.25654140823804</v>
      </c>
      <c r="S398" s="20"/>
    </row>
    <row r="399" spans="2:19" x14ac:dyDescent="0.15">
      <c r="B399" s="55"/>
      <c r="C399" s="6">
        <v>230407</v>
      </c>
      <c r="D399" s="21">
        <v>1670</v>
      </c>
      <c r="E399" s="21">
        <v>1660</v>
      </c>
      <c r="F399" s="21">
        <f t="shared" si="79"/>
        <v>3330</v>
      </c>
      <c r="G399" s="16">
        <f t="shared" si="80"/>
        <v>3.33</v>
      </c>
      <c r="H399" s="21">
        <v>120436</v>
      </c>
      <c r="I399" s="21">
        <v>118831</v>
      </c>
      <c r="J399" s="21">
        <f t="shared" si="85"/>
        <v>239267</v>
      </c>
      <c r="K399" s="16">
        <f t="shared" si="81"/>
        <v>0.23926700000000001</v>
      </c>
      <c r="L399" s="26">
        <f t="shared" si="86"/>
        <v>1286989.1519394717</v>
      </c>
      <c r="M399" s="16">
        <f t="shared" si="82"/>
        <v>1.2869891519394716</v>
      </c>
      <c r="N399" s="3">
        <f t="shared" si="83"/>
        <v>14.975418999999999</v>
      </c>
      <c r="O399" s="3">
        <f t="shared" si="87"/>
        <v>3.4950782076269915</v>
      </c>
      <c r="P399" s="3">
        <f t="shared" si="88"/>
        <v>18.858433974209134</v>
      </c>
      <c r="Q399" s="3">
        <f t="shared" si="84"/>
        <v>16.836410719500002</v>
      </c>
      <c r="R399" s="3">
        <f t="shared" si="89"/>
        <v>54.165341901336127</v>
      </c>
      <c r="S399" s="20"/>
    </row>
    <row r="400" spans="2:19" x14ac:dyDescent="0.15">
      <c r="B400" s="55"/>
      <c r="C400" s="6">
        <v>230421</v>
      </c>
      <c r="D400" s="21">
        <v>82228</v>
      </c>
      <c r="E400" s="21">
        <v>82989</v>
      </c>
      <c r="F400" s="21">
        <f t="shared" si="79"/>
        <v>165217</v>
      </c>
      <c r="G400" s="16">
        <f t="shared" si="80"/>
        <v>165.21700000000001</v>
      </c>
      <c r="H400" s="21">
        <v>11710410</v>
      </c>
      <c r="I400" s="21">
        <v>11569298</v>
      </c>
      <c r="J400" s="21">
        <f t="shared" si="85"/>
        <v>23279708</v>
      </c>
      <c r="K400" s="16">
        <f t="shared" si="81"/>
        <v>23.279707999999999</v>
      </c>
      <c r="L400" s="26">
        <f t="shared" si="86"/>
        <v>171501085.70854199</v>
      </c>
      <c r="M400" s="16">
        <f t="shared" si="82"/>
        <v>171.50108570854198</v>
      </c>
      <c r="N400" s="3">
        <f t="shared" si="83"/>
        <v>43.192323099999996</v>
      </c>
      <c r="O400" s="3">
        <f t="shared" si="87"/>
        <v>126.38130296044285</v>
      </c>
      <c r="P400" s="3">
        <f t="shared" si="88"/>
        <v>141.6508832301422</v>
      </c>
      <c r="Q400" s="3">
        <f t="shared" si="84"/>
        <v>36.616629318000001</v>
      </c>
      <c r="R400" s="3">
        <f t="shared" si="89"/>
        <v>347.84113860858503</v>
      </c>
      <c r="S400" s="20"/>
    </row>
    <row r="401" spans="2:19" x14ac:dyDescent="0.15">
      <c r="B401" s="55"/>
      <c r="C401" s="6">
        <v>230422</v>
      </c>
      <c r="D401" s="21">
        <v>52875</v>
      </c>
      <c r="E401" s="21">
        <v>52972</v>
      </c>
      <c r="F401" s="21">
        <f t="shared" si="79"/>
        <v>105847</v>
      </c>
      <c r="G401" s="16">
        <f t="shared" si="80"/>
        <v>105.84699999999999</v>
      </c>
      <c r="H401" s="21">
        <v>3013361</v>
      </c>
      <c r="I401" s="21">
        <v>3010929</v>
      </c>
      <c r="J401" s="21">
        <f t="shared" si="85"/>
        <v>6024290</v>
      </c>
      <c r="K401" s="16">
        <f t="shared" si="81"/>
        <v>6.0242899999999997</v>
      </c>
      <c r="L401" s="26">
        <f t="shared" si="86"/>
        <v>40844119.133343071</v>
      </c>
      <c r="M401" s="16">
        <f t="shared" si="82"/>
        <v>40.844119133343071</v>
      </c>
      <c r="N401" s="3">
        <f t="shared" si="83"/>
        <v>32.844132099999996</v>
      </c>
      <c r="O401" s="3">
        <f t="shared" si="87"/>
        <v>31.58822754189363</v>
      </c>
      <c r="P401" s="3">
        <f t="shared" si="88"/>
        <v>47.394947542793687</v>
      </c>
      <c r="Q401" s="3">
        <f t="shared" si="84"/>
        <v>21.802852965</v>
      </c>
      <c r="R401" s="3">
        <f t="shared" si="89"/>
        <v>133.6301601496873</v>
      </c>
      <c r="S401" s="20"/>
    </row>
    <row r="402" spans="2:19" x14ac:dyDescent="0.15">
      <c r="B402" s="55"/>
      <c r="C402" s="6">
        <v>230502</v>
      </c>
      <c r="D402" s="21">
        <v>11236</v>
      </c>
      <c r="E402" s="21">
        <v>11379</v>
      </c>
      <c r="F402" s="21">
        <f t="shared" si="79"/>
        <v>22615</v>
      </c>
      <c r="G402" s="16">
        <f t="shared" si="80"/>
        <v>22.614999999999998</v>
      </c>
      <c r="H402" s="21">
        <v>480570</v>
      </c>
      <c r="I402" s="21">
        <v>470622</v>
      </c>
      <c r="J402" s="21">
        <f t="shared" si="85"/>
        <v>951192</v>
      </c>
      <c r="K402" s="16">
        <f t="shared" si="81"/>
        <v>0.95119200000000004</v>
      </c>
      <c r="L402" s="26">
        <f t="shared" si="86"/>
        <v>5686480.8752240585</v>
      </c>
      <c r="M402" s="16">
        <f t="shared" si="82"/>
        <v>5.6864808752240581</v>
      </c>
      <c r="N402" s="3">
        <f t="shared" si="83"/>
        <v>18.3367945</v>
      </c>
      <c r="O402" s="3">
        <f t="shared" si="87"/>
        <v>6.6056403360852611</v>
      </c>
      <c r="P402" s="3">
        <f t="shared" si="88"/>
        <v>22.032227303386634</v>
      </c>
      <c r="Q402" s="3">
        <f t="shared" si="84"/>
        <v>17.447598332000002</v>
      </c>
      <c r="R402" s="3">
        <f t="shared" si="89"/>
        <v>64.422260471471901</v>
      </c>
      <c r="S402" s="20"/>
    </row>
    <row r="403" spans="2:19" x14ac:dyDescent="0.15">
      <c r="B403" s="55"/>
      <c r="C403" s="6">
        <v>230503</v>
      </c>
      <c r="D403" s="21">
        <v>12264</v>
      </c>
      <c r="E403" s="21">
        <v>12407</v>
      </c>
      <c r="F403" s="21">
        <f t="shared" si="79"/>
        <v>24671</v>
      </c>
      <c r="G403" s="16">
        <f t="shared" si="80"/>
        <v>24.670999999999999</v>
      </c>
      <c r="H403" s="21">
        <v>921013</v>
      </c>
      <c r="I403" s="21">
        <v>909831</v>
      </c>
      <c r="J403" s="21">
        <f t="shared" si="85"/>
        <v>1830844</v>
      </c>
      <c r="K403" s="16">
        <f t="shared" si="81"/>
        <v>1.8308439999999999</v>
      </c>
      <c r="L403" s="26">
        <f t="shared" si="86"/>
        <v>11465937.631981727</v>
      </c>
      <c r="M403" s="16">
        <f t="shared" si="82"/>
        <v>11.465937631981726</v>
      </c>
      <c r="N403" s="3">
        <f t="shared" si="83"/>
        <v>18.6951553</v>
      </c>
      <c r="O403" s="3">
        <f t="shared" si="87"/>
        <v>10.697170438552135</v>
      </c>
      <c r="P403" s="3">
        <f t="shared" si="88"/>
        <v>26.201527407711616</v>
      </c>
      <c r="Q403" s="3">
        <f t="shared" si="84"/>
        <v>18.202779574000001</v>
      </c>
      <c r="R403" s="3">
        <f t="shared" si="89"/>
        <v>73.796632720263759</v>
      </c>
      <c r="S403" s="20"/>
    </row>
    <row r="404" spans="2:19" x14ac:dyDescent="0.15">
      <c r="B404" s="55"/>
      <c r="C404" s="6">
        <v>230505</v>
      </c>
      <c r="D404" s="21">
        <v>7935</v>
      </c>
      <c r="E404" s="21">
        <v>7932</v>
      </c>
      <c r="F404" s="21">
        <f t="shared" si="79"/>
        <v>15867</v>
      </c>
      <c r="G404" s="16">
        <f t="shared" si="80"/>
        <v>15.867000000000001</v>
      </c>
      <c r="H404" s="21">
        <v>503053</v>
      </c>
      <c r="I404" s="21">
        <v>487969</v>
      </c>
      <c r="J404" s="21">
        <f t="shared" si="85"/>
        <v>991022</v>
      </c>
      <c r="K404" s="16">
        <f t="shared" si="81"/>
        <v>0.99102199999999996</v>
      </c>
      <c r="L404" s="26">
        <f t="shared" si="86"/>
        <v>5942250.4597999621</v>
      </c>
      <c r="M404" s="16">
        <f t="shared" si="82"/>
        <v>5.9422504597999621</v>
      </c>
      <c r="N404" s="3">
        <f t="shared" si="83"/>
        <v>17.160618100000001</v>
      </c>
      <c r="O404" s="3">
        <f t="shared" si="87"/>
        <v>6.7865836554501229</v>
      </c>
      <c r="P404" s="3">
        <f t="shared" si="88"/>
        <v>22.21673948169969</v>
      </c>
      <c r="Q404" s="3">
        <f t="shared" si="84"/>
        <v>17.481792386999999</v>
      </c>
      <c r="R404" s="3">
        <f t="shared" si="89"/>
        <v>63.645733624149813</v>
      </c>
      <c r="S404" s="20"/>
    </row>
    <row r="405" spans="2:19" x14ac:dyDescent="0.15">
      <c r="B405" s="55"/>
      <c r="C405" s="6">
        <v>230506</v>
      </c>
      <c r="D405" s="21">
        <v>10934</v>
      </c>
      <c r="E405" s="21">
        <v>11042</v>
      </c>
      <c r="F405" s="21">
        <f t="shared" si="79"/>
        <v>21976</v>
      </c>
      <c r="G405" s="16">
        <f t="shared" si="80"/>
        <v>21.975999999999999</v>
      </c>
      <c r="H405" s="21">
        <v>795953</v>
      </c>
      <c r="I405" s="21">
        <v>774614</v>
      </c>
      <c r="J405" s="21">
        <f t="shared" si="85"/>
        <v>1570567</v>
      </c>
      <c r="K405" s="16">
        <f t="shared" si="81"/>
        <v>1.570567</v>
      </c>
      <c r="L405" s="26">
        <f t="shared" si="86"/>
        <v>9731321.8188165538</v>
      </c>
      <c r="M405" s="16">
        <f t="shared" si="82"/>
        <v>9.7313218188165536</v>
      </c>
      <c r="N405" s="3">
        <f t="shared" si="83"/>
        <v>18.225416799999998</v>
      </c>
      <c r="O405" s="3">
        <f t="shared" si="87"/>
        <v>9.4685286090027372</v>
      </c>
      <c r="P405" s="3">
        <f t="shared" si="88"/>
        <v>24.950175560094262</v>
      </c>
      <c r="Q405" s="3">
        <f t="shared" si="84"/>
        <v>17.9793317695</v>
      </c>
      <c r="R405" s="3">
        <f t="shared" si="89"/>
        <v>70.623452738596995</v>
      </c>
      <c r="S405" s="20"/>
    </row>
    <row r="406" spans="2:19" x14ac:dyDescent="0.15">
      <c r="B406" s="55"/>
      <c r="C406" s="6">
        <v>230521</v>
      </c>
      <c r="D406" s="21">
        <v>34621</v>
      </c>
      <c r="E406" s="21">
        <v>35577</v>
      </c>
      <c r="F406" s="21">
        <f t="shared" si="79"/>
        <v>70198</v>
      </c>
      <c r="G406" s="16">
        <f t="shared" si="80"/>
        <v>70.197999999999993</v>
      </c>
      <c r="H406" s="21">
        <v>3415474</v>
      </c>
      <c r="I406" s="21">
        <v>3331004</v>
      </c>
      <c r="J406" s="21">
        <f t="shared" si="85"/>
        <v>6746478</v>
      </c>
      <c r="K406" s="16">
        <f t="shared" si="81"/>
        <v>6.7464779999999998</v>
      </c>
      <c r="L406" s="26">
        <f t="shared" si="86"/>
        <v>46072218.472677439</v>
      </c>
      <c r="M406" s="16">
        <f t="shared" si="82"/>
        <v>46.072218472677442</v>
      </c>
      <c r="N406" s="3">
        <f t="shared" si="83"/>
        <v>26.6305114</v>
      </c>
      <c r="O406" s="3">
        <f t="shared" si="87"/>
        <v>35.322253567448819</v>
      </c>
      <c r="P406" s="3">
        <f t="shared" si="88"/>
        <v>51.166498406189504</v>
      </c>
      <c r="Q406" s="3">
        <f t="shared" si="84"/>
        <v>22.422851362999999</v>
      </c>
      <c r="R406" s="3">
        <f t="shared" si="89"/>
        <v>135.54211473663833</v>
      </c>
      <c r="S406" s="20"/>
    </row>
    <row r="407" spans="2:19" x14ac:dyDescent="0.15">
      <c r="B407" s="55"/>
      <c r="C407" s="6">
        <v>230522</v>
      </c>
      <c r="D407" s="21">
        <v>24052</v>
      </c>
      <c r="E407" s="21">
        <v>24067</v>
      </c>
      <c r="F407" s="21">
        <f t="shared" si="79"/>
        <v>48119</v>
      </c>
      <c r="G407" s="16">
        <f t="shared" si="80"/>
        <v>48.119</v>
      </c>
      <c r="H407" s="21">
        <v>999664</v>
      </c>
      <c r="I407" s="21">
        <v>1005346</v>
      </c>
      <c r="J407" s="21">
        <f t="shared" si="85"/>
        <v>2005010</v>
      </c>
      <c r="K407" s="16">
        <f t="shared" si="81"/>
        <v>2.00501</v>
      </c>
      <c r="L407" s="26">
        <f t="shared" si="86"/>
        <v>12635806.689896602</v>
      </c>
      <c r="M407" s="16">
        <f t="shared" si="82"/>
        <v>12.635806689896603</v>
      </c>
      <c r="N407" s="3">
        <f t="shared" si="83"/>
        <v>22.7821417</v>
      </c>
      <c r="O407" s="3">
        <f t="shared" si="87"/>
        <v>11.526103570706361</v>
      </c>
      <c r="P407" s="3">
        <f t="shared" si="88"/>
        <v>27.045470946091406</v>
      </c>
      <c r="Q407" s="3">
        <f t="shared" si="84"/>
        <v>18.352301085000001</v>
      </c>
      <c r="R407" s="3">
        <f t="shared" si="89"/>
        <v>79.706017301797772</v>
      </c>
      <c r="S407" s="20"/>
    </row>
    <row r="408" spans="2:19" x14ac:dyDescent="0.15">
      <c r="B408" s="55"/>
      <c r="C408" s="6">
        <v>230523</v>
      </c>
      <c r="D408" s="21">
        <v>107981</v>
      </c>
      <c r="E408" s="21">
        <v>108565</v>
      </c>
      <c r="F408" s="21">
        <f t="shared" si="79"/>
        <v>216546</v>
      </c>
      <c r="G408" s="16">
        <f t="shared" si="80"/>
        <v>216.54599999999999</v>
      </c>
      <c r="H408" s="21">
        <v>7524727</v>
      </c>
      <c r="I408" s="21">
        <v>7504247</v>
      </c>
      <c r="J408" s="21">
        <f t="shared" si="85"/>
        <v>15028974</v>
      </c>
      <c r="K408" s="16">
        <f t="shared" si="81"/>
        <v>15.028974</v>
      </c>
      <c r="L408" s="26">
        <f t="shared" si="86"/>
        <v>107861884.34737769</v>
      </c>
      <c r="M408" s="16">
        <f t="shared" si="82"/>
        <v>107.86188434737768</v>
      </c>
      <c r="N408" s="3">
        <f t="shared" si="83"/>
        <v>52.138967800000003</v>
      </c>
      <c r="O408" s="3">
        <f t="shared" si="87"/>
        <v>79.826511851534647</v>
      </c>
      <c r="P408" s="3">
        <f t="shared" si="88"/>
        <v>95.741563368198257</v>
      </c>
      <c r="Q408" s="3">
        <f t="shared" si="84"/>
        <v>29.533374178999999</v>
      </c>
      <c r="R408" s="3">
        <f t="shared" si="89"/>
        <v>257.24041719873293</v>
      </c>
      <c r="S408" s="20"/>
    </row>
    <row r="409" spans="2:19" x14ac:dyDescent="0.15">
      <c r="B409" s="55"/>
      <c r="C409" s="6">
        <v>230524</v>
      </c>
      <c r="D409" s="21">
        <v>85989</v>
      </c>
      <c r="E409" s="21">
        <v>86178</v>
      </c>
      <c r="F409" s="21">
        <f t="shared" si="79"/>
        <v>172167</v>
      </c>
      <c r="G409" s="16">
        <f t="shared" si="80"/>
        <v>172.167</v>
      </c>
      <c r="H409" s="21">
        <v>11929114</v>
      </c>
      <c r="I409" s="21">
        <v>11718183</v>
      </c>
      <c r="J409" s="21">
        <f t="shared" si="85"/>
        <v>23647297</v>
      </c>
      <c r="K409" s="16">
        <f t="shared" si="81"/>
        <v>23.647296999999998</v>
      </c>
      <c r="L409" s="26">
        <f t="shared" si="86"/>
        <v>174370001.28451234</v>
      </c>
      <c r="M409" s="16">
        <f t="shared" si="82"/>
        <v>174.37000128451234</v>
      </c>
      <c r="N409" s="3">
        <f t="shared" si="83"/>
        <v>44.403708100000003</v>
      </c>
      <c r="O409" s="3">
        <f t="shared" si="87"/>
        <v>128.497209668696</v>
      </c>
      <c r="P409" s="3">
        <f t="shared" si="88"/>
        <v>143.7205189266472</v>
      </c>
      <c r="Q409" s="3">
        <f t="shared" si="84"/>
        <v>36.932204474499997</v>
      </c>
      <c r="R409" s="3">
        <f t="shared" si="89"/>
        <v>353.55364116984316</v>
      </c>
      <c r="S409" s="20"/>
    </row>
    <row r="410" spans="2:19" x14ac:dyDescent="0.15">
      <c r="B410" s="55"/>
      <c r="C410" s="6">
        <v>230602</v>
      </c>
      <c r="D410" s="21">
        <v>35226</v>
      </c>
      <c r="E410" s="21">
        <v>36994</v>
      </c>
      <c r="F410" s="21">
        <f t="shared" si="79"/>
        <v>72220</v>
      </c>
      <c r="G410" s="16">
        <f t="shared" si="80"/>
        <v>72.22</v>
      </c>
      <c r="H410" s="21">
        <v>3487859</v>
      </c>
      <c r="I410" s="21">
        <v>3512378</v>
      </c>
      <c r="J410" s="21">
        <f t="shared" si="85"/>
        <v>7000237</v>
      </c>
      <c r="K410" s="16">
        <f t="shared" si="81"/>
        <v>7.0002370000000003</v>
      </c>
      <c r="L410" s="26">
        <f t="shared" si="86"/>
        <v>47917411.497869894</v>
      </c>
      <c r="M410" s="16">
        <f t="shared" si="82"/>
        <v>47.917411497869892</v>
      </c>
      <c r="N410" s="3">
        <f t="shared" si="83"/>
        <v>26.982945999999998</v>
      </c>
      <c r="O410" s="3">
        <f t="shared" si="87"/>
        <v>36.641306531314349</v>
      </c>
      <c r="P410" s="3">
        <f t="shared" si="88"/>
        <v>52.497620654563342</v>
      </c>
      <c r="Q410" s="3">
        <f t="shared" si="84"/>
        <v>22.6407034645</v>
      </c>
      <c r="R410" s="3">
        <f t="shared" si="89"/>
        <v>138.7625766503777</v>
      </c>
      <c r="S410" s="20"/>
    </row>
    <row r="411" spans="2:19" x14ac:dyDescent="0.15">
      <c r="B411" s="55"/>
      <c r="C411" s="6">
        <v>230603</v>
      </c>
      <c r="D411" s="21">
        <v>28532</v>
      </c>
      <c r="E411" s="21">
        <v>28401</v>
      </c>
      <c r="F411" s="21">
        <f t="shared" si="79"/>
        <v>56933</v>
      </c>
      <c r="G411" s="16">
        <f t="shared" si="80"/>
        <v>56.933</v>
      </c>
      <c r="H411" s="21">
        <v>2858069</v>
      </c>
      <c r="I411" s="21">
        <v>2765218</v>
      </c>
      <c r="J411" s="21">
        <f t="shared" si="85"/>
        <v>5623287</v>
      </c>
      <c r="K411" s="16">
        <f t="shared" si="81"/>
        <v>5.6232870000000004</v>
      </c>
      <c r="L411" s="26">
        <f t="shared" si="86"/>
        <v>37957132.420110494</v>
      </c>
      <c r="M411" s="16">
        <f t="shared" si="82"/>
        <v>37.957132420110497</v>
      </c>
      <c r="N411" s="3">
        <f t="shared" si="83"/>
        <v>24.318421900000001</v>
      </c>
      <c r="O411" s="3">
        <f t="shared" si="87"/>
        <v>29.528385292706254</v>
      </c>
      <c r="P411" s="3">
        <f t="shared" si="88"/>
        <v>45.31227532786771</v>
      </c>
      <c r="Q411" s="3">
        <f t="shared" si="84"/>
        <v>21.458591889499999</v>
      </c>
      <c r="R411" s="3">
        <f t="shared" si="89"/>
        <v>120.61767441007396</v>
      </c>
      <c r="S411" s="20"/>
    </row>
    <row r="412" spans="2:19" x14ac:dyDescent="0.15">
      <c r="B412" s="55"/>
      <c r="C412" s="6">
        <v>230604</v>
      </c>
      <c r="D412" s="21">
        <v>47939</v>
      </c>
      <c r="E412" s="21">
        <v>49245</v>
      </c>
      <c r="F412" s="21">
        <f t="shared" si="79"/>
        <v>97184</v>
      </c>
      <c r="G412" s="16">
        <f t="shared" si="80"/>
        <v>97.183999999999997</v>
      </c>
      <c r="H412" s="21">
        <v>5563756</v>
      </c>
      <c r="I412" s="21">
        <v>5550000</v>
      </c>
      <c r="J412" s="21">
        <f t="shared" si="85"/>
        <v>11113756</v>
      </c>
      <c r="K412" s="16">
        <f t="shared" si="81"/>
        <v>11.113756</v>
      </c>
      <c r="L412" s="26">
        <f t="shared" si="86"/>
        <v>78305978.382616088</v>
      </c>
      <c r="M412" s="16">
        <f t="shared" si="82"/>
        <v>78.30597838261609</v>
      </c>
      <c r="N412" s="3">
        <f t="shared" si="83"/>
        <v>31.3341712</v>
      </c>
      <c r="O412" s="3">
        <f t="shared" si="87"/>
        <v>58.453007492021293</v>
      </c>
      <c r="P412" s="3">
        <f t="shared" si="88"/>
        <v>74.419932805219247</v>
      </c>
      <c r="Q412" s="3">
        <f t="shared" si="84"/>
        <v>26.172159526000002</v>
      </c>
      <c r="R412" s="3">
        <f t="shared" si="89"/>
        <v>190.37927102324053</v>
      </c>
      <c r="S412" s="20"/>
    </row>
    <row r="413" spans="2:19" x14ac:dyDescent="0.15">
      <c r="B413" s="55"/>
      <c r="C413" s="6">
        <v>230605</v>
      </c>
      <c r="D413" s="21">
        <v>45054</v>
      </c>
      <c r="E413" s="21">
        <v>45948</v>
      </c>
      <c r="F413" s="21">
        <f t="shared" si="79"/>
        <v>91002</v>
      </c>
      <c r="G413" s="16">
        <f t="shared" si="80"/>
        <v>91.001999999999995</v>
      </c>
      <c r="H413" s="21">
        <v>10066603</v>
      </c>
      <c r="I413" s="21">
        <v>9965633</v>
      </c>
      <c r="J413" s="21">
        <f t="shared" si="85"/>
        <v>20032236</v>
      </c>
      <c r="K413" s="16">
        <f t="shared" si="81"/>
        <v>20.032236000000001</v>
      </c>
      <c r="L413" s="26">
        <f t="shared" si="86"/>
        <v>146269967.10961467</v>
      </c>
      <c r="M413" s="16">
        <f t="shared" si="82"/>
        <v>146.26996710961467</v>
      </c>
      <c r="N413" s="3">
        <f t="shared" si="83"/>
        <v>30.256648599999998</v>
      </c>
      <c r="O413" s="3">
        <f t="shared" si="87"/>
        <v>107.8364460612741</v>
      </c>
      <c r="P413" s="3">
        <f t="shared" si="88"/>
        <v>123.44915427287603</v>
      </c>
      <c r="Q413" s="3">
        <f t="shared" si="84"/>
        <v>33.828674606</v>
      </c>
      <c r="R413" s="3">
        <f t="shared" si="89"/>
        <v>295.37092354015016</v>
      </c>
      <c r="S413" s="20"/>
    </row>
    <row r="414" spans="2:19" x14ac:dyDescent="0.15">
      <c r="B414" s="55"/>
      <c r="C414" s="6">
        <v>230606</v>
      </c>
      <c r="D414" s="21">
        <v>82346</v>
      </c>
      <c r="E414" s="21">
        <v>83927</v>
      </c>
      <c r="F414" s="21">
        <f t="shared" si="79"/>
        <v>166273</v>
      </c>
      <c r="G414" s="16">
        <f t="shared" si="80"/>
        <v>166.273</v>
      </c>
      <c r="H414" s="21">
        <v>23314768</v>
      </c>
      <c r="I414" s="21">
        <v>23008140</v>
      </c>
      <c r="J414" s="21">
        <f t="shared" si="85"/>
        <v>46322908</v>
      </c>
      <c r="K414" s="16">
        <f t="shared" si="81"/>
        <v>46.322907999999998</v>
      </c>
      <c r="L414" s="26">
        <f t="shared" si="86"/>
        <v>355101954.29226345</v>
      </c>
      <c r="M414" s="16">
        <f t="shared" si="82"/>
        <v>355.10195429226343</v>
      </c>
      <c r="N414" s="3">
        <f t="shared" si="83"/>
        <v>43.3763839</v>
      </c>
      <c r="O414" s="3">
        <f t="shared" si="87"/>
        <v>264.77858632685155</v>
      </c>
      <c r="P414" s="3">
        <f t="shared" si="88"/>
        <v>274.10054982643885</v>
      </c>
      <c r="Q414" s="3">
        <f t="shared" si="84"/>
        <v>56.399216518000003</v>
      </c>
      <c r="R414" s="3">
        <f t="shared" si="89"/>
        <v>638.65473657129041</v>
      </c>
      <c r="S414" s="20"/>
    </row>
    <row r="415" spans="2:19" x14ac:dyDescent="0.15">
      <c r="B415" s="55"/>
      <c r="C415" s="6">
        <v>230621</v>
      </c>
      <c r="D415" s="21">
        <v>68630</v>
      </c>
      <c r="E415" s="21">
        <v>69364</v>
      </c>
      <c r="F415" s="21">
        <f t="shared" si="79"/>
        <v>137994</v>
      </c>
      <c r="G415" s="16">
        <f t="shared" si="80"/>
        <v>137.994</v>
      </c>
      <c r="H415" s="21">
        <v>4414788</v>
      </c>
      <c r="I415" s="21">
        <v>4335738</v>
      </c>
      <c r="J415" s="21">
        <f t="shared" si="85"/>
        <v>8750526</v>
      </c>
      <c r="K415" s="16">
        <f t="shared" si="81"/>
        <v>8.7505260000000007</v>
      </c>
      <c r="L415" s="26">
        <f t="shared" si="86"/>
        <v>60746450.40594469</v>
      </c>
      <c r="M415" s="16">
        <f t="shared" si="82"/>
        <v>60.746450405944692</v>
      </c>
      <c r="N415" s="3">
        <f t="shared" si="83"/>
        <v>38.447354199999999</v>
      </c>
      <c r="O415" s="3">
        <f t="shared" si="87"/>
        <v>45.829204378082295</v>
      </c>
      <c r="P415" s="3">
        <f t="shared" si="88"/>
        <v>61.752489322848497</v>
      </c>
      <c r="Q415" s="3">
        <f t="shared" si="84"/>
        <v>24.143326570999999</v>
      </c>
      <c r="R415" s="3">
        <f t="shared" si="89"/>
        <v>170.17237447193079</v>
      </c>
      <c r="S415" s="20"/>
    </row>
    <row r="416" spans="2:19" x14ac:dyDescent="0.15">
      <c r="B416" s="55"/>
      <c r="C416" s="6">
        <v>230622</v>
      </c>
      <c r="D416" s="21">
        <v>91268</v>
      </c>
      <c r="E416" s="21">
        <v>91986</v>
      </c>
      <c r="F416" s="21">
        <f t="shared" si="79"/>
        <v>183254</v>
      </c>
      <c r="G416" s="16">
        <f t="shared" si="80"/>
        <v>183.25399999999999</v>
      </c>
      <c r="H416" s="21">
        <v>7606207</v>
      </c>
      <c r="I416" s="21">
        <v>7450694</v>
      </c>
      <c r="J416" s="21">
        <f t="shared" si="85"/>
        <v>15056901</v>
      </c>
      <c r="K416" s="16">
        <f t="shared" si="81"/>
        <v>15.056901</v>
      </c>
      <c r="L416" s="26">
        <f t="shared" si="86"/>
        <v>108074454.25657974</v>
      </c>
      <c r="M416" s="16">
        <f t="shared" si="82"/>
        <v>108.07445425657974</v>
      </c>
      <c r="N416" s="3">
        <f t="shared" si="83"/>
        <v>46.3361722</v>
      </c>
      <c r="O416" s="3">
        <f t="shared" si="87"/>
        <v>79.98080237650511</v>
      </c>
      <c r="P416" s="3">
        <f t="shared" si="88"/>
        <v>95.894911300696634</v>
      </c>
      <c r="Q416" s="3">
        <f t="shared" si="84"/>
        <v>29.5573495085</v>
      </c>
      <c r="R416" s="3">
        <f t="shared" si="89"/>
        <v>251.76923538570176</v>
      </c>
      <c r="S416" s="20"/>
    </row>
    <row r="417" spans="2:19" x14ac:dyDescent="0.15">
      <c r="B417" s="55"/>
      <c r="C417" s="6">
        <v>230623</v>
      </c>
      <c r="D417" s="21">
        <v>65687</v>
      </c>
      <c r="E417" s="21">
        <v>65340</v>
      </c>
      <c r="F417" s="21">
        <f t="shared" si="79"/>
        <v>131027</v>
      </c>
      <c r="G417" s="16">
        <f t="shared" si="80"/>
        <v>131.02699999999999</v>
      </c>
      <c r="H417" s="21">
        <v>19805825</v>
      </c>
      <c r="I417" s="21">
        <v>19408731</v>
      </c>
      <c r="J417" s="21">
        <f t="shared" si="85"/>
        <v>39214556</v>
      </c>
      <c r="K417" s="16">
        <f t="shared" si="81"/>
        <v>39.214556000000002</v>
      </c>
      <c r="L417" s="26">
        <f t="shared" si="86"/>
        <v>297773664.46321392</v>
      </c>
      <c r="M417" s="16">
        <f t="shared" si="82"/>
        <v>297.77366446321395</v>
      </c>
      <c r="N417" s="3">
        <f t="shared" si="83"/>
        <v>37.233006099999997</v>
      </c>
      <c r="O417" s="3">
        <f t="shared" si="87"/>
        <v>220.91334054912087</v>
      </c>
      <c r="P417" s="3">
        <f t="shared" si="88"/>
        <v>232.74392154376253</v>
      </c>
      <c r="Q417" s="3">
        <f t="shared" si="84"/>
        <v>50.296696326000003</v>
      </c>
      <c r="R417" s="3">
        <f t="shared" si="89"/>
        <v>541.18696451888331</v>
      </c>
      <c r="S417" s="20"/>
    </row>
    <row r="418" spans="2:19" x14ac:dyDescent="0.15">
      <c r="B418" s="55"/>
      <c r="C418" s="6">
        <v>230624</v>
      </c>
      <c r="D418" s="21">
        <v>95782</v>
      </c>
      <c r="E418" s="21">
        <v>94712</v>
      </c>
      <c r="F418" s="21">
        <f t="shared" si="79"/>
        <v>190494</v>
      </c>
      <c r="G418" s="16">
        <f t="shared" si="80"/>
        <v>190.494</v>
      </c>
      <c r="H418" s="21">
        <v>21395976</v>
      </c>
      <c r="I418" s="21">
        <v>20888863</v>
      </c>
      <c r="J418" s="21">
        <f t="shared" si="85"/>
        <v>42284839</v>
      </c>
      <c r="K418" s="16">
        <f t="shared" si="81"/>
        <v>42.284838999999998</v>
      </c>
      <c r="L418" s="26">
        <f t="shared" si="86"/>
        <v>322471991.43512177</v>
      </c>
      <c r="M418" s="16">
        <f t="shared" si="82"/>
        <v>322.47199143512177</v>
      </c>
      <c r="N418" s="3">
        <f t="shared" si="83"/>
        <v>47.598104199999995</v>
      </c>
      <c r="O418" s="3">
        <f t="shared" si="87"/>
        <v>239.73895142318202</v>
      </c>
      <c r="P418" s="3">
        <f t="shared" si="88"/>
        <v>250.56129462129684</v>
      </c>
      <c r="Q418" s="3">
        <f t="shared" si="84"/>
        <v>52.932534281500004</v>
      </c>
      <c r="R418" s="3">
        <f t="shared" si="89"/>
        <v>590.83088452597883</v>
      </c>
      <c r="S418" s="20"/>
    </row>
    <row r="419" spans="2:19" x14ac:dyDescent="0.15">
      <c r="B419" s="55"/>
      <c r="C419" s="6">
        <v>230702</v>
      </c>
      <c r="D419" s="21">
        <v>6499</v>
      </c>
      <c r="E419" s="21">
        <v>6538</v>
      </c>
      <c r="F419" s="21">
        <f t="shared" si="79"/>
        <v>13037</v>
      </c>
      <c r="G419" s="16">
        <f t="shared" si="80"/>
        <v>13.037000000000001</v>
      </c>
      <c r="H419" s="21">
        <v>428672</v>
      </c>
      <c r="I419" s="21">
        <v>427977</v>
      </c>
      <c r="J419" s="21">
        <f t="shared" si="85"/>
        <v>856649</v>
      </c>
      <c r="K419" s="16">
        <f t="shared" si="81"/>
        <v>0.85664899999999999</v>
      </c>
      <c r="L419" s="26">
        <f t="shared" si="86"/>
        <v>5082329.6819775533</v>
      </c>
      <c r="M419" s="16">
        <f t="shared" si="82"/>
        <v>5.0823296819775532</v>
      </c>
      <c r="N419" s="3">
        <f t="shared" si="83"/>
        <v>16.667349099999999</v>
      </c>
      <c r="O419" s="3">
        <f t="shared" si="87"/>
        <v>6.1782823940986109</v>
      </c>
      <c r="P419" s="3">
        <f t="shared" si="88"/>
        <v>21.596392632578606</v>
      </c>
      <c r="Q419" s="3">
        <f t="shared" si="84"/>
        <v>17.366433166500002</v>
      </c>
      <c r="R419" s="3">
        <f t="shared" si="89"/>
        <v>61.80845729317722</v>
      </c>
      <c r="S419" s="20"/>
    </row>
    <row r="420" spans="2:19" x14ac:dyDescent="0.15">
      <c r="B420" s="55"/>
      <c r="C420" s="6">
        <v>230703</v>
      </c>
      <c r="D420" s="21">
        <v>27583</v>
      </c>
      <c r="E420" s="21">
        <v>27579</v>
      </c>
      <c r="F420" s="21">
        <f t="shared" si="79"/>
        <v>55162</v>
      </c>
      <c r="G420" s="16">
        <f t="shared" si="80"/>
        <v>55.161999999999999</v>
      </c>
      <c r="H420" s="21">
        <v>3117095</v>
      </c>
      <c r="I420" s="21">
        <v>3110486</v>
      </c>
      <c r="J420" s="21">
        <f t="shared" si="85"/>
        <v>6227581</v>
      </c>
      <c r="K420" s="16">
        <f t="shared" si="81"/>
        <v>6.2275809999999998</v>
      </c>
      <c r="L420" s="26">
        <f t="shared" si="86"/>
        <v>42312174.309733152</v>
      </c>
      <c r="M420" s="16">
        <f t="shared" si="82"/>
        <v>42.312174309733152</v>
      </c>
      <c r="N420" s="3">
        <f t="shared" si="83"/>
        <v>24.0097366</v>
      </c>
      <c r="O420" s="3">
        <f t="shared" si="87"/>
        <v>32.636248740929055</v>
      </c>
      <c r="P420" s="3">
        <f t="shared" si="88"/>
        <v>48.454002547041497</v>
      </c>
      <c r="Q420" s="3">
        <f t="shared" si="84"/>
        <v>21.977378288499999</v>
      </c>
      <c r="R420" s="3">
        <f t="shared" si="89"/>
        <v>127.07736617647055</v>
      </c>
      <c r="S420" s="20"/>
    </row>
    <row r="421" spans="2:19" x14ac:dyDescent="0.15">
      <c r="B421" s="55"/>
      <c r="C421" s="6">
        <v>230704</v>
      </c>
      <c r="D421" s="21">
        <v>23452</v>
      </c>
      <c r="E421" s="21">
        <v>23627</v>
      </c>
      <c r="F421" s="21">
        <f t="shared" si="79"/>
        <v>47079</v>
      </c>
      <c r="G421" s="16">
        <f t="shared" si="80"/>
        <v>47.079000000000001</v>
      </c>
      <c r="H421" s="21">
        <v>3988058</v>
      </c>
      <c r="I421" s="21">
        <v>3977655</v>
      </c>
      <c r="J421" s="21">
        <f t="shared" si="85"/>
        <v>7965713</v>
      </c>
      <c r="K421" s="16">
        <f t="shared" si="81"/>
        <v>7.965713</v>
      </c>
      <c r="L421" s="26">
        <f t="shared" si="86"/>
        <v>54973174.950078323</v>
      </c>
      <c r="M421" s="16">
        <f t="shared" si="82"/>
        <v>54.973174950078324</v>
      </c>
      <c r="N421" s="3">
        <f t="shared" si="83"/>
        <v>22.600869700000001</v>
      </c>
      <c r="O421" s="3">
        <f t="shared" si="87"/>
        <v>41.690835281503603</v>
      </c>
      <c r="P421" s="3">
        <f t="shared" si="88"/>
        <v>57.587648408986503</v>
      </c>
      <c r="Q421" s="3">
        <f t="shared" si="84"/>
        <v>23.469564610500001</v>
      </c>
      <c r="R421" s="3">
        <f t="shared" si="89"/>
        <v>145.34891800099012</v>
      </c>
      <c r="S421" s="20"/>
    </row>
    <row r="422" spans="2:19" x14ac:dyDescent="0.15">
      <c r="B422" s="55"/>
      <c r="C422" s="6">
        <v>230705</v>
      </c>
      <c r="D422" s="21">
        <v>4532</v>
      </c>
      <c r="E422" s="21">
        <v>4607</v>
      </c>
      <c r="F422" s="21">
        <f t="shared" si="79"/>
        <v>9139</v>
      </c>
      <c r="G422" s="16">
        <f t="shared" si="80"/>
        <v>9.1389999999999993</v>
      </c>
      <c r="H422" s="21">
        <v>419267</v>
      </c>
      <c r="I422" s="21">
        <v>420852</v>
      </c>
      <c r="J422" s="21">
        <f t="shared" si="85"/>
        <v>840119</v>
      </c>
      <c r="K422" s="16">
        <f t="shared" si="81"/>
        <v>0.84011899999999995</v>
      </c>
      <c r="L422" s="26">
        <f t="shared" si="86"/>
        <v>4977151.2742309365</v>
      </c>
      <c r="M422" s="16">
        <f t="shared" si="82"/>
        <v>4.9771512742309367</v>
      </c>
      <c r="N422" s="3">
        <f t="shared" si="83"/>
        <v>15.9879277</v>
      </c>
      <c r="O422" s="3">
        <f t="shared" si="87"/>
        <v>6.1038891432493259</v>
      </c>
      <c r="P422" s="3">
        <f t="shared" si="88"/>
        <v>21.520516929230197</v>
      </c>
      <c r="Q422" s="3">
        <f t="shared" si="84"/>
        <v>17.352242161500001</v>
      </c>
      <c r="R422" s="3">
        <f t="shared" si="89"/>
        <v>60.964575933979525</v>
      </c>
      <c r="S422" s="20"/>
    </row>
    <row r="423" spans="2:19" x14ac:dyDescent="0.15">
      <c r="B423" s="55"/>
      <c r="C423" s="6">
        <v>230706</v>
      </c>
      <c r="D423" s="21">
        <v>10418</v>
      </c>
      <c r="E423" s="21">
        <v>10416</v>
      </c>
      <c r="F423" s="21">
        <f t="shared" si="79"/>
        <v>20834</v>
      </c>
      <c r="G423" s="16">
        <f t="shared" si="80"/>
        <v>20.834</v>
      </c>
      <c r="H423" s="21">
        <v>1361587</v>
      </c>
      <c r="I423" s="21">
        <v>1352398</v>
      </c>
      <c r="J423" s="21">
        <f t="shared" si="85"/>
        <v>2713985</v>
      </c>
      <c r="K423" s="16">
        <f t="shared" si="81"/>
        <v>2.7139850000000001</v>
      </c>
      <c r="L423" s="26">
        <f t="shared" si="86"/>
        <v>17460714.096233696</v>
      </c>
      <c r="M423" s="16">
        <f t="shared" si="82"/>
        <v>17.460714096233694</v>
      </c>
      <c r="N423" s="3">
        <f t="shared" si="83"/>
        <v>18.026366199999998</v>
      </c>
      <c r="O423" s="3">
        <f t="shared" si="87"/>
        <v>14.947487325887021</v>
      </c>
      <c r="P423" s="3">
        <f t="shared" si="88"/>
        <v>30.526159149022988</v>
      </c>
      <c r="Q423" s="3">
        <f t="shared" si="84"/>
        <v>18.960956122500001</v>
      </c>
      <c r="R423" s="3">
        <f t="shared" si="89"/>
        <v>82.460968797410004</v>
      </c>
      <c r="S423" s="20"/>
    </row>
    <row r="424" spans="2:19" x14ac:dyDescent="0.15">
      <c r="B424" s="55"/>
      <c r="C424" s="6">
        <v>230707</v>
      </c>
      <c r="D424" s="21">
        <v>6800</v>
      </c>
      <c r="E424" s="21">
        <v>7016</v>
      </c>
      <c r="F424" s="21">
        <f t="shared" si="79"/>
        <v>13816</v>
      </c>
      <c r="G424" s="16">
        <f t="shared" si="80"/>
        <v>13.816000000000001</v>
      </c>
      <c r="H424" s="21">
        <v>1094926</v>
      </c>
      <c r="I424" s="21">
        <v>1090201</v>
      </c>
      <c r="J424" s="21">
        <f t="shared" si="85"/>
        <v>2185127</v>
      </c>
      <c r="K424" s="16">
        <f t="shared" si="81"/>
        <v>2.185127</v>
      </c>
      <c r="L424" s="26">
        <f t="shared" si="86"/>
        <v>13852561.666589703</v>
      </c>
      <c r="M424" s="16">
        <f t="shared" si="82"/>
        <v>13.852561666589704</v>
      </c>
      <c r="N424" s="3">
        <f t="shared" si="83"/>
        <v>16.8031288</v>
      </c>
      <c r="O424" s="3">
        <f t="shared" si="87"/>
        <v>12.388519973104366</v>
      </c>
      <c r="P424" s="3">
        <f t="shared" si="88"/>
        <v>27.923237986277812</v>
      </c>
      <c r="Q424" s="3">
        <f t="shared" si="84"/>
        <v>18.506931529500001</v>
      </c>
      <c r="R424" s="3">
        <f t="shared" si="89"/>
        <v>75.621818288882167</v>
      </c>
      <c r="S424" s="20"/>
    </row>
    <row r="425" spans="2:19" x14ac:dyDescent="0.15">
      <c r="B425" s="55"/>
      <c r="C425" s="6">
        <v>230708</v>
      </c>
      <c r="D425" s="21">
        <v>14365</v>
      </c>
      <c r="E425" s="21">
        <v>14575</v>
      </c>
      <c r="F425" s="21">
        <f t="shared" si="79"/>
        <v>28940</v>
      </c>
      <c r="G425" s="16">
        <f t="shared" si="80"/>
        <v>28.94</v>
      </c>
      <c r="H425" s="21">
        <v>2466447</v>
      </c>
      <c r="I425" s="21">
        <v>2459179</v>
      </c>
      <c r="J425" s="21">
        <f t="shared" si="85"/>
        <v>4925626</v>
      </c>
      <c r="K425" s="16">
        <f t="shared" si="81"/>
        <v>4.9256260000000003</v>
      </c>
      <c r="L425" s="26">
        <f t="shared" si="86"/>
        <v>32964562.038481705</v>
      </c>
      <c r="M425" s="16">
        <f t="shared" si="82"/>
        <v>32.964562038481702</v>
      </c>
      <c r="N425" s="3">
        <f t="shared" si="83"/>
        <v>19.439242</v>
      </c>
      <c r="O425" s="3">
        <f t="shared" si="87"/>
        <v>25.969766235518478</v>
      </c>
      <c r="P425" s="3">
        <f t="shared" si="88"/>
        <v>41.710635054560697</v>
      </c>
      <c r="Q425" s="3">
        <f t="shared" si="84"/>
        <v>20.859649920999999</v>
      </c>
      <c r="R425" s="3">
        <f t="shared" si="89"/>
        <v>107.97929321107918</v>
      </c>
      <c r="S425" s="20"/>
    </row>
    <row r="426" spans="2:19" x14ac:dyDescent="0.15">
      <c r="B426" s="55"/>
      <c r="C426" s="6">
        <v>230709</v>
      </c>
      <c r="D426" s="21">
        <v>11435</v>
      </c>
      <c r="E426" s="21">
        <v>11571</v>
      </c>
      <c r="F426" s="21">
        <f t="shared" si="79"/>
        <v>23006</v>
      </c>
      <c r="G426" s="16">
        <f t="shared" si="80"/>
        <v>23.006</v>
      </c>
      <c r="H426" s="21">
        <v>1615013</v>
      </c>
      <c r="I426" s="21">
        <v>1615205</v>
      </c>
      <c r="J426" s="21">
        <f t="shared" si="85"/>
        <v>3230218</v>
      </c>
      <c r="K426" s="16">
        <f t="shared" si="81"/>
        <v>3.2302179999999998</v>
      </c>
      <c r="L426" s="26">
        <f t="shared" si="86"/>
        <v>21026237.832671266</v>
      </c>
      <c r="M426" s="16">
        <f t="shared" si="82"/>
        <v>21.026237832671267</v>
      </c>
      <c r="N426" s="3">
        <f t="shared" si="83"/>
        <v>18.4049458</v>
      </c>
      <c r="O426" s="3">
        <f t="shared" si="87"/>
        <v>17.478523645964628</v>
      </c>
      <c r="P426" s="3">
        <f t="shared" si="88"/>
        <v>33.098327972489052</v>
      </c>
      <c r="Q426" s="3">
        <f t="shared" si="84"/>
        <v>19.404142153000002</v>
      </c>
      <c r="R426" s="3">
        <f t="shared" si="89"/>
        <v>88.38593957145369</v>
      </c>
      <c r="S426" s="20"/>
    </row>
    <row r="427" spans="2:19" x14ac:dyDescent="0.15">
      <c r="B427" s="55"/>
      <c r="C427" s="6">
        <v>230710</v>
      </c>
      <c r="D427" s="21">
        <v>7101</v>
      </c>
      <c r="E427" s="21">
        <v>7102</v>
      </c>
      <c r="F427" s="21">
        <f t="shared" si="79"/>
        <v>14203</v>
      </c>
      <c r="G427" s="16">
        <f t="shared" si="80"/>
        <v>14.202999999999999</v>
      </c>
      <c r="H427" s="21">
        <v>712101</v>
      </c>
      <c r="I427" s="21">
        <v>697631</v>
      </c>
      <c r="J427" s="21">
        <f t="shared" si="85"/>
        <v>1409732</v>
      </c>
      <c r="K427" s="16">
        <f t="shared" si="81"/>
        <v>1.409732</v>
      </c>
      <c r="L427" s="26">
        <f t="shared" si="86"/>
        <v>8668634.5782627091</v>
      </c>
      <c r="M427" s="16">
        <f t="shared" si="82"/>
        <v>8.6686345782627097</v>
      </c>
      <c r="N427" s="3">
        <f t="shared" si="83"/>
        <v>16.870582899999999</v>
      </c>
      <c r="O427" s="3">
        <f t="shared" si="87"/>
        <v>8.716086536375407</v>
      </c>
      <c r="P427" s="3">
        <f t="shared" si="88"/>
        <v>24.18355298475872</v>
      </c>
      <c r="Q427" s="3">
        <f t="shared" si="84"/>
        <v>17.841254922000001</v>
      </c>
      <c r="R427" s="3">
        <f t="shared" si="89"/>
        <v>67.611477343134126</v>
      </c>
      <c r="S427" s="20"/>
    </row>
    <row r="428" spans="2:19" x14ac:dyDescent="0.15">
      <c r="B428" s="55"/>
      <c r="C428" s="6">
        <v>230711</v>
      </c>
      <c r="D428" s="21">
        <v>16273</v>
      </c>
      <c r="E428" s="21">
        <v>16572</v>
      </c>
      <c r="F428" s="21">
        <f t="shared" si="79"/>
        <v>32845</v>
      </c>
      <c r="G428" s="16">
        <f t="shared" si="80"/>
        <v>32.844999999999999</v>
      </c>
      <c r="H428" s="21">
        <v>1852890</v>
      </c>
      <c r="I428" s="21">
        <v>1828133</v>
      </c>
      <c r="J428" s="21">
        <f t="shared" si="85"/>
        <v>3681023</v>
      </c>
      <c r="K428" s="16">
        <f t="shared" si="81"/>
        <v>3.6810230000000002</v>
      </c>
      <c r="L428" s="26">
        <f t="shared" si="86"/>
        <v>24169481.180039272</v>
      </c>
      <c r="M428" s="16">
        <f t="shared" si="82"/>
        <v>24.169481180039273</v>
      </c>
      <c r="N428" s="3">
        <f t="shared" si="83"/>
        <v>20.1198835</v>
      </c>
      <c r="O428" s="3">
        <f t="shared" si="87"/>
        <v>19.711696249425845</v>
      </c>
      <c r="P428" s="3">
        <f t="shared" si="88"/>
        <v>35.365863723280327</v>
      </c>
      <c r="Q428" s="3">
        <f t="shared" si="84"/>
        <v>19.7911582455</v>
      </c>
      <c r="R428" s="3">
        <f t="shared" si="89"/>
        <v>94.988601718206169</v>
      </c>
      <c r="S428" s="20"/>
    </row>
    <row r="429" spans="2:19" x14ac:dyDescent="0.15">
      <c r="B429" s="55"/>
      <c r="C429" s="6">
        <v>230712</v>
      </c>
      <c r="D429" s="21">
        <v>5458</v>
      </c>
      <c r="E429" s="21">
        <v>5467</v>
      </c>
      <c r="F429" s="21">
        <f t="shared" si="79"/>
        <v>10925</v>
      </c>
      <c r="G429" s="16">
        <f t="shared" si="80"/>
        <v>10.925000000000001</v>
      </c>
      <c r="H429" s="21">
        <v>660397</v>
      </c>
      <c r="I429" s="21">
        <v>656628</v>
      </c>
      <c r="J429" s="21">
        <f t="shared" si="85"/>
        <v>1317025</v>
      </c>
      <c r="K429" s="16">
        <f t="shared" si="81"/>
        <v>1.3170249999999999</v>
      </c>
      <c r="L429" s="26">
        <f t="shared" si="86"/>
        <v>8059658.3127341401</v>
      </c>
      <c r="M429" s="16">
        <f t="shared" si="82"/>
        <v>8.0596583127341397</v>
      </c>
      <c r="N429" s="3">
        <f t="shared" si="83"/>
        <v>16.299227500000001</v>
      </c>
      <c r="O429" s="3">
        <f t="shared" si="87"/>
        <v>8.2849888604060187</v>
      </c>
      <c r="P429" s="3">
        <f t="shared" si="88"/>
        <v>23.744237506806407</v>
      </c>
      <c r="Q429" s="3">
        <f t="shared" si="84"/>
        <v>17.7616659625</v>
      </c>
      <c r="R429" s="3">
        <f t="shared" si="89"/>
        <v>66.090119829712421</v>
      </c>
      <c r="S429" s="20"/>
    </row>
    <row r="430" spans="2:19" x14ac:dyDescent="0.15">
      <c r="B430" s="55"/>
      <c r="C430" s="6">
        <v>230713</v>
      </c>
      <c r="D430" s="21">
        <v>5632</v>
      </c>
      <c r="E430" s="21">
        <v>5689</v>
      </c>
      <c r="F430" s="21">
        <f t="shared" si="79"/>
        <v>11321</v>
      </c>
      <c r="G430" s="16">
        <f t="shared" si="80"/>
        <v>11.321</v>
      </c>
      <c r="H430" s="21">
        <v>662123</v>
      </c>
      <c r="I430" s="21">
        <v>662505</v>
      </c>
      <c r="J430" s="21">
        <f t="shared" si="85"/>
        <v>1324628</v>
      </c>
      <c r="K430" s="16">
        <f t="shared" si="81"/>
        <v>1.3246279999999999</v>
      </c>
      <c r="L430" s="26">
        <f t="shared" si="86"/>
        <v>8109497.0395386536</v>
      </c>
      <c r="M430" s="16">
        <f t="shared" si="82"/>
        <v>8.1094970395386543</v>
      </c>
      <c r="N430" s="3">
        <f t="shared" si="83"/>
        <v>16.3682503</v>
      </c>
      <c r="O430" s="3">
        <f t="shared" si="87"/>
        <v>8.3202674635311915</v>
      </c>
      <c r="P430" s="3">
        <f t="shared" si="88"/>
        <v>23.780191164323185</v>
      </c>
      <c r="Q430" s="3">
        <f t="shared" si="84"/>
        <v>17.768193138000001</v>
      </c>
      <c r="R430" s="3">
        <f t="shared" si="89"/>
        <v>66.23690206585438</v>
      </c>
      <c r="S430" s="20"/>
    </row>
    <row r="431" spans="2:19" x14ac:dyDescent="0.15">
      <c r="B431" s="55"/>
      <c r="C431" s="6">
        <v>230714</v>
      </c>
      <c r="D431" s="21">
        <v>5546</v>
      </c>
      <c r="E431" s="21">
        <v>5576</v>
      </c>
      <c r="F431" s="21">
        <f t="shared" si="79"/>
        <v>11122</v>
      </c>
      <c r="G431" s="16">
        <f t="shared" si="80"/>
        <v>11.122</v>
      </c>
      <c r="H431" s="21">
        <v>667477</v>
      </c>
      <c r="I431" s="21">
        <v>663432</v>
      </c>
      <c r="J431" s="21">
        <f t="shared" si="85"/>
        <v>1330909</v>
      </c>
      <c r="K431" s="16">
        <f t="shared" si="81"/>
        <v>1.3309089999999999</v>
      </c>
      <c r="L431" s="26">
        <f t="shared" si="86"/>
        <v>8150684.1721869335</v>
      </c>
      <c r="M431" s="16">
        <f t="shared" si="82"/>
        <v>8.1506841721869332</v>
      </c>
      <c r="N431" s="3">
        <f t="shared" si="83"/>
        <v>16.333564599999999</v>
      </c>
      <c r="O431" s="3">
        <f t="shared" si="87"/>
        <v>8.3494223279555762</v>
      </c>
      <c r="P431" s="3">
        <f t="shared" si="88"/>
        <v>23.809903561815652</v>
      </c>
      <c r="Q431" s="3">
        <f t="shared" si="84"/>
        <v>17.773585376500002</v>
      </c>
      <c r="R431" s="3">
        <f t="shared" si="89"/>
        <v>66.266475866271236</v>
      </c>
      <c r="S431" s="20"/>
    </row>
    <row r="432" spans="2:19" x14ac:dyDescent="0.15">
      <c r="B432" s="55"/>
      <c r="C432" s="6">
        <v>230715</v>
      </c>
      <c r="D432" s="21">
        <v>7433</v>
      </c>
      <c r="E432" s="21">
        <v>7500</v>
      </c>
      <c r="F432" s="21">
        <f t="shared" si="79"/>
        <v>14933</v>
      </c>
      <c r="G432" s="16">
        <f t="shared" si="80"/>
        <v>14.933</v>
      </c>
      <c r="H432" s="21">
        <v>1224908</v>
      </c>
      <c r="I432" s="21">
        <v>1207726</v>
      </c>
      <c r="J432" s="21">
        <f t="shared" si="85"/>
        <v>2432634</v>
      </c>
      <c r="K432" s="16">
        <f t="shared" si="81"/>
        <v>2.4326340000000002</v>
      </c>
      <c r="L432" s="26">
        <f t="shared" si="86"/>
        <v>15534987.483192718</v>
      </c>
      <c r="M432" s="16">
        <f t="shared" si="82"/>
        <v>15.534987483192717</v>
      </c>
      <c r="N432" s="3">
        <f t="shared" si="83"/>
        <v>16.997821899999998</v>
      </c>
      <c r="O432" s="3">
        <f t="shared" si="87"/>
        <v>13.581435383376604</v>
      </c>
      <c r="P432" s="3">
        <f t="shared" si="88"/>
        <v>29.136939970375224</v>
      </c>
      <c r="Q432" s="3">
        <f t="shared" si="84"/>
        <v>18.719416289000002</v>
      </c>
      <c r="R432" s="3">
        <f t="shared" si="89"/>
        <v>78.435613542751838</v>
      </c>
      <c r="S432" s="20"/>
    </row>
    <row r="433" spans="2:19" x14ac:dyDescent="0.15">
      <c r="B433" s="55"/>
      <c r="C433" s="6">
        <v>230716</v>
      </c>
      <c r="D433" s="21">
        <v>5434</v>
      </c>
      <c r="E433" s="21">
        <v>5443</v>
      </c>
      <c r="F433" s="21">
        <f t="shared" si="79"/>
        <v>10877</v>
      </c>
      <c r="G433" s="16">
        <f t="shared" si="80"/>
        <v>10.877000000000001</v>
      </c>
      <c r="H433" s="21">
        <v>645267</v>
      </c>
      <c r="I433" s="21">
        <v>640438</v>
      </c>
      <c r="J433" s="21">
        <f t="shared" si="85"/>
        <v>1285705</v>
      </c>
      <c r="K433" s="16">
        <f t="shared" si="81"/>
        <v>1.2857050000000001</v>
      </c>
      <c r="L433" s="26">
        <f t="shared" si="86"/>
        <v>7854553.5573422452</v>
      </c>
      <c r="M433" s="16">
        <f t="shared" si="82"/>
        <v>7.8545535573422454</v>
      </c>
      <c r="N433" s="3">
        <f t="shared" si="83"/>
        <v>16.290861100000001</v>
      </c>
      <c r="O433" s="3">
        <f t="shared" si="87"/>
        <v>8.1398090939492267</v>
      </c>
      <c r="P433" s="3">
        <f t="shared" si="88"/>
        <v>23.596274936266695</v>
      </c>
      <c r="Q433" s="3">
        <f t="shared" si="84"/>
        <v>17.7347777425</v>
      </c>
      <c r="R433" s="3">
        <f t="shared" si="89"/>
        <v>65.761722872715922</v>
      </c>
      <c r="S433" s="20"/>
    </row>
    <row r="434" spans="2:19" x14ac:dyDescent="0.15">
      <c r="B434" s="55"/>
      <c r="C434" s="6">
        <v>230722</v>
      </c>
      <c r="D434" s="21">
        <v>68233</v>
      </c>
      <c r="E434" s="21">
        <v>69084</v>
      </c>
      <c r="F434" s="21">
        <f t="shared" si="79"/>
        <v>137317</v>
      </c>
      <c r="G434" s="16">
        <f t="shared" si="80"/>
        <v>137.31700000000001</v>
      </c>
      <c r="H434" s="21">
        <v>13201855</v>
      </c>
      <c r="I434" s="21">
        <v>13057319</v>
      </c>
      <c r="J434" s="21">
        <f t="shared" si="85"/>
        <v>26259174</v>
      </c>
      <c r="K434" s="16">
        <f t="shared" si="81"/>
        <v>26.259174000000002</v>
      </c>
      <c r="L434" s="26">
        <f t="shared" si="86"/>
        <v>194824192.33420554</v>
      </c>
      <c r="M434" s="16">
        <f t="shared" si="82"/>
        <v>194.82419233420555</v>
      </c>
      <c r="N434" s="3">
        <f t="shared" si="83"/>
        <v>38.329353100000006</v>
      </c>
      <c r="O434" s="3">
        <f t="shared" si="87"/>
        <v>143.6256913975636</v>
      </c>
      <c r="P434" s="3">
        <f t="shared" si="88"/>
        <v>158.47617234989588</v>
      </c>
      <c r="Q434" s="3">
        <f t="shared" si="84"/>
        <v>39.174500879</v>
      </c>
      <c r="R434" s="3">
        <f t="shared" si="89"/>
        <v>379.60571772645949</v>
      </c>
      <c r="S434" s="20"/>
    </row>
    <row r="435" spans="2:19" x14ac:dyDescent="0.15">
      <c r="B435" s="55"/>
      <c r="C435" s="6">
        <v>230781</v>
      </c>
      <c r="D435" s="21">
        <v>75187</v>
      </c>
      <c r="E435" s="21">
        <v>75777</v>
      </c>
      <c r="F435" s="21">
        <f t="shared" si="79"/>
        <v>150964</v>
      </c>
      <c r="G435" s="16">
        <f t="shared" si="80"/>
        <v>150.964</v>
      </c>
      <c r="H435" s="21">
        <v>10592620</v>
      </c>
      <c r="I435" s="21">
        <v>10450612</v>
      </c>
      <c r="J435" s="21">
        <f t="shared" si="85"/>
        <v>21043232</v>
      </c>
      <c r="K435" s="16">
        <f t="shared" si="81"/>
        <v>21.043232</v>
      </c>
      <c r="L435" s="26">
        <f t="shared" si="86"/>
        <v>154101954.10592014</v>
      </c>
      <c r="M435" s="16">
        <f t="shared" si="82"/>
        <v>154.10195410592013</v>
      </c>
      <c r="N435" s="3">
        <f t="shared" si="83"/>
        <v>40.708025200000002</v>
      </c>
      <c r="O435" s="3">
        <f t="shared" si="87"/>
        <v>113.58068748375568</v>
      </c>
      <c r="P435" s="3">
        <f t="shared" si="88"/>
        <v>129.0991496920108</v>
      </c>
      <c r="Q435" s="3">
        <f t="shared" si="84"/>
        <v>34.696614671999995</v>
      </c>
      <c r="R435" s="3">
        <f t="shared" si="89"/>
        <v>318.08447704776648</v>
      </c>
      <c r="S435" s="20"/>
    </row>
    <row r="436" spans="2:19" x14ac:dyDescent="0.15">
      <c r="B436" s="55"/>
      <c r="C436" s="6">
        <v>230803</v>
      </c>
      <c r="D436" s="21">
        <v>3184</v>
      </c>
      <c r="E436" s="21">
        <v>3226</v>
      </c>
      <c r="F436" s="21">
        <f t="shared" si="79"/>
        <v>6410</v>
      </c>
      <c r="G436" s="16">
        <f t="shared" si="80"/>
        <v>6.41</v>
      </c>
      <c r="H436" s="21">
        <v>144150</v>
      </c>
      <c r="I436" s="21">
        <v>141649</v>
      </c>
      <c r="J436" s="21">
        <f t="shared" si="85"/>
        <v>285799</v>
      </c>
      <c r="K436" s="16">
        <f t="shared" si="81"/>
        <v>0.28579900000000003</v>
      </c>
      <c r="L436" s="26">
        <f t="shared" si="86"/>
        <v>1559336.6933932786</v>
      </c>
      <c r="M436" s="16">
        <f t="shared" si="82"/>
        <v>1.5593366933932786</v>
      </c>
      <c r="N436" s="3">
        <f t="shared" si="83"/>
        <v>15.512262999999999</v>
      </c>
      <c r="O436" s="3">
        <f t="shared" si="87"/>
        <v>3.6875342779961144</v>
      </c>
      <c r="P436" s="3">
        <f t="shared" si="88"/>
        <v>19.054905490613912</v>
      </c>
      <c r="Q436" s="3">
        <f t="shared" si="84"/>
        <v>16.876358441499999</v>
      </c>
      <c r="R436" s="3">
        <f t="shared" si="89"/>
        <v>55.131061210110019</v>
      </c>
      <c r="S436" s="20"/>
    </row>
    <row r="437" spans="2:19" x14ac:dyDescent="0.15">
      <c r="B437" s="55"/>
      <c r="C437" s="6">
        <v>230804</v>
      </c>
      <c r="D437" s="21">
        <v>2312</v>
      </c>
      <c r="E437" s="21">
        <v>2322</v>
      </c>
      <c r="F437" s="21">
        <f t="shared" si="79"/>
        <v>4634</v>
      </c>
      <c r="G437" s="16">
        <f t="shared" si="80"/>
        <v>4.6340000000000003</v>
      </c>
      <c r="H437" s="21">
        <v>68623</v>
      </c>
      <c r="I437" s="21">
        <v>67980</v>
      </c>
      <c r="J437" s="21">
        <f t="shared" si="85"/>
        <v>136603</v>
      </c>
      <c r="K437" s="16">
        <f t="shared" si="81"/>
        <v>0.136603</v>
      </c>
      <c r="L437" s="26">
        <f t="shared" si="86"/>
        <v>701519.27478044771</v>
      </c>
      <c r="M437" s="16">
        <f t="shared" si="82"/>
        <v>0.70151927478044773</v>
      </c>
      <c r="N437" s="3">
        <f t="shared" si="83"/>
        <v>15.2027062</v>
      </c>
      <c r="O437" s="3">
        <f t="shared" si="87"/>
        <v>3.081397507341268</v>
      </c>
      <c r="P437" s="3">
        <f t="shared" si="88"/>
        <v>18.436076004826614</v>
      </c>
      <c r="Q437" s="3">
        <f t="shared" si="84"/>
        <v>16.748273675500002</v>
      </c>
      <c r="R437" s="3">
        <f t="shared" si="89"/>
        <v>53.468453387667878</v>
      </c>
      <c r="S437" s="20"/>
    </row>
    <row r="438" spans="2:19" x14ac:dyDescent="0.15">
      <c r="B438" s="55"/>
      <c r="C438" s="6">
        <v>230805</v>
      </c>
      <c r="D438" s="21">
        <v>6645</v>
      </c>
      <c r="E438" s="21">
        <v>6725</v>
      </c>
      <c r="F438" s="21">
        <f t="shared" si="79"/>
        <v>13370</v>
      </c>
      <c r="G438" s="16">
        <f t="shared" si="80"/>
        <v>13.37</v>
      </c>
      <c r="H438" s="21">
        <v>404665</v>
      </c>
      <c r="I438" s="21">
        <v>396335</v>
      </c>
      <c r="J438" s="21">
        <f t="shared" si="85"/>
        <v>801000</v>
      </c>
      <c r="K438" s="16">
        <f t="shared" si="81"/>
        <v>0.80100000000000005</v>
      </c>
      <c r="L438" s="26">
        <f t="shared" si="86"/>
        <v>4728809.6453834744</v>
      </c>
      <c r="M438" s="16">
        <f t="shared" si="82"/>
        <v>4.7288096453834747</v>
      </c>
      <c r="N438" s="3">
        <f t="shared" si="83"/>
        <v>16.725390999999998</v>
      </c>
      <c r="O438" s="3">
        <f t="shared" si="87"/>
        <v>5.9282436811584907</v>
      </c>
      <c r="P438" s="3">
        <f t="shared" si="88"/>
        <v>21.341363278179639</v>
      </c>
      <c r="Q438" s="3">
        <f t="shared" si="84"/>
        <v>17.318658500000002</v>
      </c>
      <c r="R438" s="3">
        <f t="shared" si="89"/>
        <v>61.313656459338134</v>
      </c>
      <c r="S438" s="20"/>
    </row>
    <row r="439" spans="2:19" x14ac:dyDescent="0.15">
      <c r="B439" s="55"/>
      <c r="C439" s="6">
        <v>230811</v>
      </c>
      <c r="D439" s="21">
        <v>42864</v>
      </c>
      <c r="E439" s="21">
        <v>43560</v>
      </c>
      <c r="F439" s="21">
        <f t="shared" si="79"/>
        <v>86424</v>
      </c>
      <c r="G439" s="16">
        <f t="shared" si="80"/>
        <v>86.424000000000007</v>
      </c>
      <c r="H439" s="21">
        <v>4013437</v>
      </c>
      <c r="I439" s="21">
        <v>3930364</v>
      </c>
      <c r="J439" s="21">
        <f t="shared" si="85"/>
        <v>7943801</v>
      </c>
      <c r="K439" s="16">
        <f t="shared" si="81"/>
        <v>7.9438009999999997</v>
      </c>
      <c r="L439" s="26">
        <f t="shared" si="86"/>
        <v>54812452.155384041</v>
      </c>
      <c r="M439" s="16">
        <f t="shared" si="82"/>
        <v>54.812452155384044</v>
      </c>
      <c r="N439" s="3">
        <f t="shared" si="83"/>
        <v>29.458703200000002</v>
      </c>
      <c r="O439" s="3">
        <f t="shared" si="87"/>
        <v>41.575712644579056</v>
      </c>
      <c r="P439" s="3">
        <f t="shared" si="88"/>
        <v>57.471702984894044</v>
      </c>
      <c r="Q439" s="3">
        <f t="shared" si="84"/>
        <v>23.4507531585</v>
      </c>
      <c r="R439" s="3">
        <f t="shared" si="89"/>
        <v>151.9568719879731</v>
      </c>
      <c r="S439" s="20"/>
    </row>
    <row r="440" spans="2:19" x14ac:dyDescent="0.15">
      <c r="B440" s="55"/>
      <c r="C440" s="6">
        <v>230822</v>
      </c>
      <c r="D440" s="21">
        <v>66723</v>
      </c>
      <c r="E440" s="21">
        <v>67619</v>
      </c>
      <c r="F440" s="21">
        <f t="shared" si="79"/>
        <v>134342</v>
      </c>
      <c r="G440" s="16">
        <f t="shared" si="80"/>
        <v>134.34200000000001</v>
      </c>
      <c r="H440" s="21">
        <v>7775953</v>
      </c>
      <c r="I440" s="21">
        <v>7770507</v>
      </c>
      <c r="J440" s="21">
        <f t="shared" si="85"/>
        <v>15546460</v>
      </c>
      <c r="K440" s="16">
        <f t="shared" si="81"/>
        <v>15.54646</v>
      </c>
      <c r="L440" s="26">
        <f t="shared" si="86"/>
        <v>111804411.6637442</v>
      </c>
      <c r="M440" s="16">
        <f t="shared" si="82"/>
        <v>111.80441166374419</v>
      </c>
      <c r="N440" s="3">
        <f t="shared" si="83"/>
        <v>37.810810599999996</v>
      </c>
      <c r="O440" s="3">
        <f t="shared" si="87"/>
        <v>82.689456781341747</v>
      </c>
      <c r="P440" s="3">
        <f t="shared" si="88"/>
        <v>98.585702574225053</v>
      </c>
      <c r="Q440" s="3">
        <f t="shared" si="84"/>
        <v>29.97763591</v>
      </c>
      <c r="R440" s="3">
        <f t="shared" si="89"/>
        <v>249.06360586556679</v>
      </c>
      <c r="S440" s="20"/>
    </row>
    <row r="441" spans="2:19" x14ac:dyDescent="0.15">
      <c r="B441" s="55"/>
      <c r="C441" s="6">
        <v>230826</v>
      </c>
      <c r="D441" s="21">
        <v>34895</v>
      </c>
      <c r="E441" s="21">
        <v>35151</v>
      </c>
      <c r="F441" s="21">
        <f t="shared" si="79"/>
        <v>70046</v>
      </c>
      <c r="G441" s="16">
        <f t="shared" si="80"/>
        <v>70.046000000000006</v>
      </c>
      <c r="H441" s="21">
        <v>3420236</v>
      </c>
      <c r="I441" s="21">
        <v>3376297</v>
      </c>
      <c r="J441" s="21">
        <f t="shared" si="85"/>
        <v>6796533</v>
      </c>
      <c r="K441" s="16">
        <f t="shared" si="81"/>
        <v>6.7965330000000002</v>
      </c>
      <c r="L441" s="26">
        <f t="shared" si="86"/>
        <v>46435866.982941076</v>
      </c>
      <c r="M441" s="16">
        <f t="shared" si="82"/>
        <v>46.435866982941079</v>
      </c>
      <c r="N441" s="3">
        <f t="shared" si="83"/>
        <v>26.604017800000001</v>
      </c>
      <c r="O441" s="3">
        <f t="shared" si="87"/>
        <v>35.582162513570744</v>
      </c>
      <c r="P441" s="3">
        <f t="shared" si="88"/>
        <v>51.428834441493692</v>
      </c>
      <c r="Q441" s="3">
        <f t="shared" si="84"/>
        <v>22.4658235805</v>
      </c>
      <c r="R441" s="3">
        <f t="shared" si="89"/>
        <v>136.08083833556444</v>
      </c>
      <c r="S441" s="20"/>
    </row>
    <row r="442" spans="2:19" x14ac:dyDescent="0.15">
      <c r="B442" s="55"/>
      <c r="C442" s="6">
        <v>230828</v>
      </c>
      <c r="D442" s="21">
        <v>59385</v>
      </c>
      <c r="E442" s="21">
        <v>59811</v>
      </c>
      <c r="F442" s="21">
        <f t="shared" si="79"/>
        <v>119196</v>
      </c>
      <c r="G442" s="16">
        <f t="shared" si="80"/>
        <v>119.196</v>
      </c>
      <c r="H442" s="21">
        <v>5231528</v>
      </c>
      <c r="I442" s="21">
        <v>5134540</v>
      </c>
      <c r="J442" s="21">
        <f t="shared" si="85"/>
        <v>10366068</v>
      </c>
      <c r="K442" s="16">
        <f t="shared" si="81"/>
        <v>10.366068</v>
      </c>
      <c r="L442" s="26">
        <f t="shared" si="86"/>
        <v>72724332.339566946</v>
      </c>
      <c r="M442" s="16">
        <f t="shared" si="82"/>
        <v>72.724332339566942</v>
      </c>
      <c r="N442" s="3">
        <f t="shared" si="83"/>
        <v>35.170862800000002</v>
      </c>
      <c r="O442" s="3">
        <f t="shared" si="87"/>
        <v>54.434262930951313</v>
      </c>
      <c r="P442" s="3">
        <f t="shared" si="88"/>
        <v>70.393333349763594</v>
      </c>
      <c r="Q442" s="3">
        <f t="shared" si="84"/>
        <v>25.530269378</v>
      </c>
      <c r="R442" s="3">
        <f t="shared" si="89"/>
        <v>185.52872845871491</v>
      </c>
      <c r="S442" s="20"/>
    </row>
    <row r="443" spans="2:19" x14ac:dyDescent="0.15">
      <c r="B443" s="55"/>
      <c r="C443" s="6">
        <v>230881</v>
      </c>
      <c r="D443" s="21">
        <v>91933</v>
      </c>
      <c r="E443" s="21">
        <v>91802</v>
      </c>
      <c r="F443" s="21">
        <f t="shared" si="79"/>
        <v>183735</v>
      </c>
      <c r="G443" s="16">
        <f t="shared" si="80"/>
        <v>183.73500000000001</v>
      </c>
      <c r="H443" s="21">
        <v>9371327</v>
      </c>
      <c r="I443" s="21">
        <v>9099712</v>
      </c>
      <c r="J443" s="21">
        <f t="shared" si="85"/>
        <v>18471039</v>
      </c>
      <c r="K443" s="16">
        <f t="shared" si="81"/>
        <v>18.471039000000001</v>
      </c>
      <c r="L443" s="26">
        <f t="shared" si="86"/>
        <v>134219644.66254374</v>
      </c>
      <c r="M443" s="16">
        <f t="shared" si="82"/>
        <v>134.21964466254374</v>
      </c>
      <c r="N443" s="3">
        <f t="shared" si="83"/>
        <v>46.420010500000004</v>
      </c>
      <c r="O443" s="3">
        <f t="shared" si="87"/>
        <v>99.019899160821467</v>
      </c>
      <c r="P443" s="3">
        <f t="shared" si="88"/>
        <v>114.75605165955906</v>
      </c>
      <c r="Q443" s="3">
        <f t="shared" si="84"/>
        <v>32.4883869815</v>
      </c>
      <c r="R443" s="3">
        <f t="shared" si="89"/>
        <v>292.68434830188056</v>
      </c>
      <c r="S443" s="20"/>
    </row>
    <row r="444" spans="2:19" x14ac:dyDescent="0.15">
      <c r="B444" s="55"/>
      <c r="C444" s="6">
        <v>230882</v>
      </c>
      <c r="D444" s="21">
        <v>93500</v>
      </c>
      <c r="E444" s="21">
        <v>93323</v>
      </c>
      <c r="F444" s="21">
        <f t="shared" si="79"/>
        <v>186823</v>
      </c>
      <c r="G444" s="16">
        <f t="shared" si="80"/>
        <v>186.82300000000001</v>
      </c>
      <c r="H444" s="21">
        <v>9348325</v>
      </c>
      <c r="I444" s="21">
        <v>9073710</v>
      </c>
      <c r="J444" s="21">
        <f t="shared" si="85"/>
        <v>18422035</v>
      </c>
      <c r="K444" s="16">
        <f t="shared" si="81"/>
        <v>18.422035000000001</v>
      </c>
      <c r="L444" s="26">
        <f t="shared" si="86"/>
        <v>133842303.61083353</v>
      </c>
      <c r="M444" s="16">
        <f t="shared" si="82"/>
        <v>133.84230361083354</v>
      </c>
      <c r="N444" s="3">
        <f t="shared" si="83"/>
        <v>46.958248900000001</v>
      </c>
      <c r="O444" s="3">
        <f t="shared" si="87"/>
        <v>98.744241871919712</v>
      </c>
      <c r="P444" s="3">
        <f t="shared" si="88"/>
        <v>114.4838378248553</v>
      </c>
      <c r="Q444" s="3">
        <f t="shared" si="84"/>
        <v>32.446317047500003</v>
      </c>
      <c r="R444" s="3">
        <f t="shared" si="89"/>
        <v>292.63264564427504</v>
      </c>
      <c r="S444" s="20"/>
    </row>
    <row r="445" spans="2:19" x14ac:dyDescent="0.15">
      <c r="B445" s="55"/>
      <c r="C445" s="6">
        <v>230883</v>
      </c>
      <c r="D445" s="21">
        <v>109173</v>
      </c>
      <c r="E445" s="21">
        <v>109438</v>
      </c>
      <c r="F445" s="21">
        <f t="shared" si="79"/>
        <v>218611</v>
      </c>
      <c r="G445" s="16">
        <f t="shared" si="80"/>
        <v>218.61099999999999</v>
      </c>
      <c r="H445" s="21">
        <v>14688743</v>
      </c>
      <c r="I445" s="21">
        <v>14462791</v>
      </c>
      <c r="J445" s="21">
        <f t="shared" si="85"/>
        <v>29151534</v>
      </c>
      <c r="K445" s="16">
        <f t="shared" si="81"/>
        <v>29.151534000000002</v>
      </c>
      <c r="L445" s="26">
        <f t="shared" si="86"/>
        <v>217606330.97843418</v>
      </c>
      <c r="M445" s="16">
        <f t="shared" si="82"/>
        <v>217.60633097843419</v>
      </c>
      <c r="N445" s="3">
        <f t="shared" si="83"/>
        <v>52.498897299999996</v>
      </c>
      <c r="O445" s="3">
        <f t="shared" si="87"/>
        <v>160.56463857853652</v>
      </c>
      <c r="P445" s="3">
        <f t="shared" si="88"/>
        <v>174.91120716784241</v>
      </c>
      <c r="Q445" s="3">
        <f t="shared" si="84"/>
        <v>41.657591939</v>
      </c>
      <c r="R445" s="3">
        <f t="shared" si="89"/>
        <v>429.63233498537892</v>
      </c>
      <c r="S445" s="20"/>
    </row>
    <row r="446" spans="2:19" x14ac:dyDescent="0.15">
      <c r="B446" s="55"/>
      <c r="C446" s="6">
        <v>230902</v>
      </c>
      <c r="D446" s="21">
        <v>45955</v>
      </c>
      <c r="E446" s="21">
        <v>42899</v>
      </c>
      <c r="F446" s="21">
        <f t="shared" si="79"/>
        <v>88854</v>
      </c>
      <c r="G446" s="16">
        <f t="shared" si="80"/>
        <v>88.853999999999999</v>
      </c>
      <c r="H446" s="21">
        <v>5303232</v>
      </c>
      <c r="I446" s="21">
        <v>5176632</v>
      </c>
      <c r="J446" s="21">
        <f t="shared" si="85"/>
        <v>10479864</v>
      </c>
      <c r="K446" s="16">
        <f t="shared" si="81"/>
        <v>10.479863999999999</v>
      </c>
      <c r="L446" s="26">
        <f t="shared" si="86"/>
        <v>73572372.409347236</v>
      </c>
      <c r="M446" s="16">
        <f t="shared" si="82"/>
        <v>73.572372409347238</v>
      </c>
      <c r="N446" s="3">
        <f t="shared" si="83"/>
        <v>29.8822522</v>
      </c>
      <c r="O446" s="3">
        <f t="shared" si="87"/>
        <v>55.044484328337454</v>
      </c>
      <c r="P446" s="3">
        <f t="shared" si="88"/>
        <v>71.005109456103099</v>
      </c>
      <c r="Q446" s="3">
        <f t="shared" si="84"/>
        <v>25.627963244</v>
      </c>
      <c r="R446" s="3">
        <f t="shared" si="89"/>
        <v>181.55980922844054</v>
      </c>
      <c r="S446" s="20"/>
    </row>
    <row r="447" spans="2:19" x14ac:dyDescent="0.15">
      <c r="B447" s="55"/>
      <c r="C447" s="6">
        <v>230903</v>
      </c>
      <c r="D447" s="21">
        <v>6966</v>
      </c>
      <c r="E447" s="21">
        <v>6975</v>
      </c>
      <c r="F447" s="21">
        <f t="shared" si="79"/>
        <v>13941</v>
      </c>
      <c r="G447" s="16">
        <f t="shared" si="80"/>
        <v>13.941000000000001</v>
      </c>
      <c r="H447" s="21">
        <v>301242</v>
      </c>
      <c r="I447" s="21">
        <v>299944</v>
      </c>
      <c r="J447" s="21">
        <f t="shared" si="85"/>
        <v>601186</v>
      </c>
      <c r="K447" s="16">
        <f t="shared" si="81"/>
        <v>0.601186</v>
      </c>
      <c r="L447" s="26">
        <f t="shared" si="86"/>
        <v>3474259.2195976605</v>
      </c>
      <c r="M447" s="16">
        <f t="shared" si="82"/>
        <v>3.4742592195976605</v>
      </c>
      <c r="N447" s="3">
        <f t="shared" si="83"/>
        <v>16.824916299999998</v>
      </c>
      <c r="O447" s="3">
        <f t="shared" si="87"/>
        <v>5.0411030556650331</v>
      </c>
      <c r="P447" s="3">
        <f t="shared" si="88"/>
        <v>20.436330601017751</v>
      </c>
      <c r="Q447" s="3">
        <f t="shared" si="84"/>
        <v>17.147118181</v>
      </c>
      <c r="R447" s="3">
        <f t="shared" si="89"/>
        <v>59.449468137682786</v>
      </c>
      <c r="S447" s="20"/>
    </row>
    <row r="448" spans="2:19" x14ac:dyDescent="0.15">
      <c r="B448" s="55"/>
      <c r="C448" s="6">
        <v>230904</v>
      </c>
      <c r="D448" s="21">
        <v>37143</v>
      </c>
      <c r="E448" s="21">
        <v>37397</v>
      </c>
      <c r="F448" s="21">
        <f t="shared" si="79"/>
        <v>74540</v>
      </c>
      <c r="G448" s="16">
        <f t="shared" si="80"/>
        <v>74.540000000000006</v>
      </c>
      <c r="H448" s="21">
        <v>3657037</v>
      </c>
      <c r="I448" s="21">
        <v>3647510</v>
      </c>
      <c r="J448" s="21">
        <f t="shared" si="85"/>
        <v>7304547</v>
      </c>
      <c r="K448" s="16">
        <f t="shared" si="81"/>
        <v>7.3045470000000003</v>
      </c>
      <c r="L448" s="26">
        <f t="shared" si="86"/>
        <v>50135439.759814702</v>
      </c>
      <c r="M448" s="16">
        <f t="shared" si="82"/>
        <v>50.135439759814702</v>
      </c>
      <c r="N448" s="3">
        <f t="shared" si="83"/>
        <v>27.387322000000001</v>
      </c>
      <c r="O448" s="3">
        <f t="shared" si="87"/>
        <v>38.227695255125006</v>
      </c>
      <c r="P448" s="3">
        <f t="shared" si="88"/>
        <v>54.097706242730325</v>
      </c>
      <c r="Q448" s="3">
        <f t="shared" si="84"/>
        <v>22.901953599500001</v>
      </c>
      <c r="R448" s="3">
        <f t="shared" si="89"/>
        <v>142.61467709735533</v>
      </c>
      <c r="S448" s="20"/>
    </row>
    <row r="449" spans="2:19" x14ac:dyDescent="0.15">
      <c r="B449" s="55"/>
      <c r="C449" s="6">
        <v>230921</v>
      </c>
      <c r="D449" s="21">
        <v>49747</v>
      </c>
      <c r="E449" s="21">
        <v>50052</v>
      </c>
      <c r="F449" s="21">
        <f t="shared" si="79"/>
        <v>99799</v>
      </c>
      <c r="G449" s="16">
        <f t="shared" si="80"/>
        <v>99.799000000000007</v>
      </c>
      <c r="H449" s="21">
        <v>4184526</v>
      </c>
      <c r="I449" s="21">
        <v>4179530</v>
      </c>
      <c r="J449" s="21">
        <f t="shared" si="85"/>
        <v>8364056</v>
      </c>
      <c r="K449" s="16">
        <f t="shared" si="81"/>
        <v>8.3640559999999997</v>
      </c>
      <c r="L449" s="26">
        <f t="shared" si="86"/>
        <v>57899482.873711839</v>
      </c>
      <c r="M449" s="16">
        <f t="shared" si="82"/>
        <v>57.89948287371184</v>
      </c>
      <c r="N449" s="3">
        <f t="shared" si="83"/>
        <v>31.7899657</v>
      </c>
      <c r="O449" s="3">
        <f t="shared" si="87"/>
        <v>43.787706212523936</v>
      </c>
      <c r="P449" s="3">
        <f t="shared" si="88"/>
        <v>59.698686945095723</v>
      </c>
      <c r="Q449" s="3">
        <f t="shared" si="84"/>
        <v>23.811542076000002</v>
      </c>
      <c r="R449" s="3">
        <f t="shared" si="89"/>
        <v>159.08790093361966</v>
      </c>
      <c r="S449" s="20"/>
    </row>
    <row r="450" spans="2:19" x14ac:dyDescent="0.15">
      <c r="B450" s="55"/>
      <c r="C450" s="6">
        <v>231002</v>
      </c>
      <c r="D450" s="21">
        <v>10711</v>
      </c>
      <c r="E450" s="21">
        <v>10726</v>
      </c>
      <c r="F450" s="21">
        <f t="shared" si="79"/>
        <v>21437</v>
      </c>
      <c r="G450" s="16">
        <f t="shared" si="80"/>
        <v>21.437000000000001</v>
      </c>
      <c r="H450" s="21">
        <v>1469384</v>
      </c>
      <c r="I450" s="21">
        <v>1461363</v>
      </c>
      <c r="J450" s="21">
        <f t="shared" si="85"/>
        <v>2930747</v>
      </c>
      <c r="K450" s="16">
        <f t="shared" si="81"/>
        <v>2.9307470000000002</v>
      </c>
      <c r="L450" s="26">
        <f t="shared" si="86"/>
        <v>18953077.337079402</v>
      </c>
      <c r="M450" s="16">
        <f t="shared" si="82"/>
        <v>18.953077337079403</v>
      </c>
      <c r="N450" s="3">
        <f t="shared" si="83"/>
        <v>18.1314691</v>
      </c>
      <c r="O450" s="3">
        <f t="shared" si="87"/>
        <v>16.006583553561967</v>
      </c>
      <c r="P450" s="3">
        <f t="shared" si="88"/>
        <v>31.60274999096908</v>
      </c>
      <c r="Q450" s="3">
        <f t="shared" si="84"/>
        <v>19.147046299500001</v>
      </c>
      <c r="R450" s="3">
        <f t="shared" si="89"/>
        <v>84.887848944031049</v>
      </c>
      <c r="S450" s="20"/>
    </row>
    <row r="451" spans="2:19" x14ac:dyDescent="0.15">
      <c r="B451" s="55"/>
      <c r="C451" s="6">
        <v>231003</v>
      </c>
      <c r="D451" s="21">
        <v>43815</v>
      </c>
      <c r="E451" s="21">
        <v>43859</v>
      </c>
      <c r="F451" s="21">
        <f t="shared" ref="F451:F514" si="90">D451+E451</f>
        <v>87674</v>
      </c>
      <c r="G451" s="16">
        <f t="shared" ref="G451:G514" si="91">F451/1000</f>
        <v>87.674000000000007</v>
      </c>
      <c r="H451" s="21">
        <v>8432767</v>
      </c>
      <c r="I451" s="21">
        <v>8362274</v>
      </c>
      <c r="J451" s="21">
        <f t="shared" si="85"/>
        <v>16795041</v>
      </c>
      <c r="K451" s="16">
        <f t="shared" ref="K451:K514" si="92">J451/1000000</f>
        <v>16.795041000000001</v>
      </c>
      <c r="L451" s="26">
        <f t="shared" si="86"/>
        <v>121347212.27582002</v>
      </c>
      <c r="M451" s="16">
        <f t="shared" ref="M451:M514" si="93">L451/1000000</f>
        <v>121.34721227582001</v>
      </c>
      <c r="N451" s="3">
        <f t="shared" ref="N451:N514" si="94">F451*0.0001743+14.395</f>
        <v>29.676578200000002</v>
      </c>
      <c r="O451" s="3">
        <f t="shared" si="87"/>
        <v>89.630733885079422</v>
      </c>
      <c r="P451" s="3">
        <f t="shared" si="88"/>
        <v>105.46987893577656</v>
      </c>
      <c r="Q451" s="3">
        <f t="shared" ref="Q451:Q514" si="95">J451*0.0000008585 + 16.631</f>
        <v>31.049542698499998</v>
      </c>
      <c r="R451" s="3">
        <f t="shared" si="89"/>
        <v>255.82673371935599</v>
      </c>
      <c r="S451" s="20"/>
    </row>
    <row r="452" spans="2:19" x14ac:dyDescent="0.15">
      <c r="B452" s="55"/>
      <c r="C452" s="6">
        <v>231004</v>
      </c>
      <c r="D452" s="21">
        <v>17003</v>
      </c>
      <c r="E452" s="21">
        <v>17041</v>
      </c>
      <c r="F452" s="21">
        <f t="shared" si="90"/>
        <v>34044</v>
      </c>
      <c r="G452" s="16">
        <f t="shared" si="91"/>
        <v>34.043999999999997</v>
      </c>
      <c r="H452" s="21">
        <v>2260163</v>
      </c>
      <c r="I452" s="21">
        <v>2242861</v>
      </c>
      <c r="J452" s="21">
        <f t="shared" ref="J452:J515" si="96">H452+I452</f>
        <v>4503024</v>
      </c>
      <c r="K452" s="16">
        <f t="shared" si="92"/>
        <v>4.5030239999999999</v>
      </c>
      <c r="L452" s="26">
        <f t="shared" ref="L452:L515" si="97">J452*LOG10(J452)</f>
        <v>29960889.374316152</v>
      </c>
      <c r="M452" s="16">
        <f t="shared" si="93"/>
        <v>29.960889374316153</v>
      </c>
      <c r="N452" s="3">
        <f t="shared" si="94"/>
        <v>20.3288692</v>
      </c>
      <c r="O452" s="3">
        <f t="shared" ref="O452:O515" si="98">0.00000000000000009*L452*L452+0.0000007064*L452++ 2.5858</f>
        <v>23.830961194305932</v>
      </c>
      <c r="P452" s="3">
        <f t="shared" ref="P452:P515" si="99">L452*0.0000007214+17.93</f>
        <v>39.543785594631672</v>
      </c>
      <c r="Q452" s="3">
        <f t="shared" si="95"/>
        <v>20.496846103999999</v>
      </c>
      <c r="R452" s="3">
        <f t="shared" ref="R452:R515" si="100">N452+O452+P452+Q452</f>
        <v>104.2004620929376</v>
      </c>
      <c r="S452" s="20"/>
    </row>
    <row r="453" spans="2:19" x14ac:dyDescent="0.15">
      <c r="B453" s="55"/>
      <c r="C453" s="6">
        <v>231005</v>
      </c>
      <c r="D453" s="21">
        <v>14909</v>
      </c>
      <c r="E453" s="21">
        <v>15025</v>
      </c>
      <c r="F453" s="21">
        <f t="shared" si="90"/>
        <v>29934</v>
      </c>
      <c r="G453" s="16">
        <f t="shared" si="91"/>
        <v>29.934000000000001</v>
      </c>
      <c r="H453" s="21">
        <v>2373193</v>
      </c>
      <c r="I453" s="21">
        <v>2345271</v>
      </c>
      <c r="J453" s="21">
        <f t="shared" si="96"/>
        <v>4718464</v>
      </c>
      <c r="K453" s="16">
        <f t="shared" si="92"/>
        <v>4.718464</v>
      </c>
      <c r="L453" s="26">
        <f t="shared" si="97"/>
        <v>31490088.0908718</v>
      </c>
      <c r="M453" s="16">
        <f t="shared" si="93"/>
        <v>31.490088090871801</v>
      </c>
      <c r="N453" s="3">
        <f t="shared" si="94"/>
        <v>19.612496199999999</v>
      </c>
      <c r="O453" s="3">
        <f t="shared" si="98"/>
        <v>24.919644535709217</v>
      </c>
      <c r="P453" s="3">
        <f t="shared" si="99"/>
        <v>40.646949548754918</v>
      </c>
      <c r="Q453" s="3">
        <f t="shared" si="95"/>
        <v>20.681801344</v>
      </c>
      <c r="R453" s="3">
        <f t="shared" si="100"/>
        <v>105.86089162846415</v>
      </c>
      <c r="S453" s="20"/>
    </row>
    <row r="454" spans="2:19" x14ac:dyDescent="0.15">
      <c r="B454" s="55"/>
      <c r="C454" s="6">
        <v>231025</v>
      </c>
      <c r="D454" s="21">
        <v>149284</v>
      </c>
      <c r="E454" s="21">
        <v>150257</v>
      </c>
      <c r="F454" s="21">
        <f t="shared" si="90"/>
        <v>299541</v>
      </c>
      <c r="G454" s="16">
        <f t="shared" si="91"/>
        <v>299.541</v>
      </c>
      <c r="H454" s="21">
        <v>19900037</v>
      </c>
      <c r="I454" s="21">
        <v>19809705</v>
      </c>
      <c r="J454" s="21">
        <f t="shared" si="96"/>
        <v>39709742</v>
      </c>
      <c r="K454" s="16">
        <f t="shared" si="92"/>
        <v>39.709741999999999</v>
      </c>
      <c r="L454" s="26">
        <f t="shared" si="97"/>
        <v>301750241.9515236</v>
      </c>
      <c r="M454" s="16">
        <f t="shared" si="93"/>
        <v>301.75024195152361</v>
      </c>
      <c r="N454" s="3">
        <f t="shared" si="94"/>
        <v>66.604996299999996</v>
      </c>
      <c r="O454" s="3">
        <f t="shared" si="98"/>
        <v>223.93695968115856</v>
      </c>
      <c r="P454" s="3">
        <f t="shared" si="99"/>
        <v>235.61262454382913</v>
      </c>
      <c r="Q454" s="3">
        <f t="shared" si="95"/>
        <v>50.721813507</v>
      </c>
      <c r="R454" s="3">
        <f t="shared" si="100"/>
        <v>576.87639403198762</v>
      </c>
      <c r="S454" s="20"/>
    </row>
    <row r="455" spans="2:19" x14ac:dyDescent="0.15">
      <c r="B455" s="55"/>
      <c r="C455" s="6">
        <v>231081</v>
      </c>
      <c r="D455" s="21">
        <v>10950</v>
      </c>
      <c r="E455" s="21">
        <v>10978</v>
      </c>
      <c r="F455" s="21">
        <f t="shared" si="90"/>
        <v>21928</v>
      </c>
      <c r="G455" s="16">
        <f t="shared" si="91"/>
        <v>21.928000000000001</v>
      </c>
      <c r="H455" s="21">
        <v>1248395</v>
      </c>
      <c r="I455" s="21">
        <v>1238516</v>
      </c>
      <c r="J455" s="21">
        <f t="shared" si="96"/>
        <v>2486911</v>
      </c>
      <c r="K455" s="16">
        <f t="shared" si="92"/>
        <v>2.4869110000000001</v>
      </c>
      <c r="L455" s="26">
        <f t="shared" si="97"/>
        <v>15905437.811304167</v>
      </c>
      <c r="M455" s="16">
        <f t="shared" si="93"/>
        <v>15.905437811304166</v>
      </c>
      <c r="N455" s="3">
        <f t="shared" si="94"/>
        <v>18.217050399999998</v>
      </c>
      <c r="O455" s="3">
        <f t="shared" si="98"/>
        <v>13.844169735582497</v>
      </c>
      <c r="P455" s="3">
        <f t="shared" si="99"/>
        <v>29.404182837074828</v>
      </c>
      <c r="Q455" s="3">
        <f t="shared" si="95"/>
        <v>18.7660130935</v>
      </c>
      <c r="R455" s="3">
        <f t="shared" si="100"/>
        <v>80.231416066157323</v>
      </c>
      <c r="S455" s="20"/>
    </row>
    <row r="456" spans="2:19" x14ac:dyDescent="0.15">
      <c r="B456" s="55"/>
      <c r="C456" s="6">
        <v>231083</v>
      </c>
      <c r="D456" s="21">
        <v>128023</v>
      </c>
      <c r="E456" s="21">
        <v>128714</v>
      </c>
      <c r="F456" s="21">
        <f t="shared" si="90"/>
        <v>256737</v>
      </c>
      <c r="G456" s="16">
        <f t="shared" si="91"/>
        <v>256.73700000000002</v>
      </c>
      <c r="H456" s="21">
        <v>22157078</v>
      </c>
      <c r="I456" s="21">
        <v>22028920</v>
      </c>
      <c r="J456" s="21">
        <f t="shared" si="96"/>
        <v>44185998</v>
      </c>
      <c r="K456" s="16">
        <f t="shared" si="92"/>
        <v>44.185997999999998</v>
      </c>
      <c r="L456" s="26">
        <f t="shared" si="97"/>
        <v>337814533.07457107</v>
      </c>
      <c r="M456" s="16">
        <f t="shared" si="93"/>
        <v>337.81453307457105</v>
      </c>
      <c r="N456" s="3">
        <f t="shared" si="94"/>
        <v>59.144259099999999</v>
      </c>
      <c r="O456" s="3">
        <f t="shared" si="98"/>
        <v>251.48866545195216</v>
      </c>
      <c r="P456" s="3">
        <f t="shared" si="99"/>
        <v>261.62940415999554</v>
      </c>
      <c r="Q456" s="3">
        <f t="shared" si="95"/>
        <v>54.564679283000004</v>
      </c>
      <c r="R456" s="3">
        <f t="shared" si="100"/>
        <v>626.82700799494773</v>
      </c>
      <c r="S456" s="20"/>
    </row>
    <row r="457" spans="2:19" x14ac:dyDescent="0.15">
      <c r="B457" s="55"/>
      <c r="C457" s="6">
        <v>231084</v>
      </c>
      <c r="D457" s="21">
        <v>115398</v>
      </c>
      <c r="E457" s="21">
        <v>115681</v>
      </c>
      <c r="F457" s="21">
        <f t="shared" si="90"/>
        <v>231079</v>
      </c>
      <c r="G457" s="16">
        <f t="shared" si="91"/>
        <v>231.07900000000001</v>
      </c>
      <c r="H457" s="21">
        <v>16192813</v>
      </c>
      <c r="I457" s="21">
        <v>16090426</v>
      </c>
      <c r="J457" s="21">
        <f t="shared" si="96"/>
        <v>32283239</v>
      </c>
      <c r="K457" s="16">
        <f t="shared" si="92"/>
        <v>32.283239000000002</v>
      </c>
      <c r="L457" s="26">
        <f t="shared" si="97"/>
        <v>242414102.40698412</v>
      </c>
      <c r="M457" s="16">
        <f t="shared" si="93"/>
        <v>242.41410240698411</v>
      </c>
      <c r="N457" s="3">
        <f t="shared" si="94"/>
        <v>54.672069699999994</v>
      </c>
      <c r="O457" s="3">
        <f t="shared" si="98"/>
        <v>179.11593567441415</v>
      </c>
      <c r="P457" s="3">
        <f t="shared" si="99"/>
        <v>192.80753347639836</v>
      </c>
      <c r="Q457" s="3">
        <f t="shared" si="95"/>
        <v>44.346160681500002</v>
      </c>
      <c r="R457" s="3">
        <f t="shared" si="100"/>
        <v>470.9416995323125</v>
      </c>
      <c r="S457" s="20"/>
    </row>
    <row r="458" spans="2:19" x14ac:dyDescent="0.15">
      <c r="B458" s="55"/>
      <c r="C458" s="6">
        <v>231085</v>
      </c>
      <c r="D458" s="21">
        <v>138271</v>
      </c>
      <c r="E458" s="21">
        <v>138524</v>
      </c>
      <c r="F458" s="21">
        <f t="shared" si="90"/>
        <v>276795</v>
      </c>
      <c r="G458" s="16">
        <f t="shared" si="91"/>
        <v>276.79500000000002</v>
      </c>
      <c r="H458" s="21">
        <v>25187824</v>
      </c>
      <c r="I458" s="21">
        <v>25157000</v>
      </c>
      <c r="J458" s="21">
        <f t="shared" si="96"/>
        <v>50344824</v>
      </c>
      <c r="K458" s="16">
        <f t="shared" si="92"/>
        <v>50.344824000000003</v>
      </c>
      <c r="L458" s="26">
        <f t="shared" si="97"/>
        <v>387753560.21871978</v>
      </c>
      <c r="M458" s="16">
        <f t="shared" si="93"/>
        <v>387.75356021871977</v>
      </c>
      <c r="N458" s="3">
        <f t="shared" si="94"/>
        <v>62.640368500000008</v>
      </c>
      <c r="O458" s="3">
        <f t="shared" si="98"/>
        <v>290.02666905010994</v>
      </c>
      <c r="P458" s="3">
        <f t="shared" si="99"/>
        <v>297.65541834178447</v>
      </c>
      <c r="Q458" s="3">
        <f t="shared" si="95"/>
        <v>59.852031404000002</v>
      </c>
      <c r="R458" s="3">
        <f t="shared" si="100"/>
        <v>710.17448729589432</v>
      </c>
      <c r="S458" s="20"/>
    </row>
    <row r="459" spans="2:19" x14ac:dyDescent="0.15">
      <c r="B459" s="55"/>
      <c r="C459" s="6">
        <v>231086</v>
      </c>
      <c r="D459" s="21">
        <v>103609</v>
      </c>
      <c r="E459" s="21">
        <v>103718</v>
      </c>
      <c r="F459" s="21">
        <f t="shared" si="90"/>
        <v>207327</v>
      </c>
      <c r="G459" s="16">
        <f t="shared" si="91"/>
        <v>207.327</v>
      </c>
      <c r="H459" s="21">
        <v>17478226</v>
      </c>
      <c r="I459" s="21">
        <v>17425887</v>
      </c>
      <c r="J459" s="21">
        <f t="shared" si="96"/>
        <v>34904113</v>
      </c>
      <c r="K459" s="16">
        <f t="shared" si="92"/>
        <v>34.904113000000002</v>
      </c>
      <c r="L459" s="26">
        <f t="shared" si="97"/>
        <v>263277417.40031227</v>
      </c>
      <c r="M459" s="16">
        <f t="shared" si="93"/>
        <v>263.27741740031229</v>
      </c>
      <c r="N459" s="3">
        <f t="shared" si="94"/>
        <v>50.532096100000004</v>
      </c>
      <c r="O459" s="3">
        <f t="shared" si="98"/>
        <v>194.80331751774867</v>
      </c>
      <c r="P459" s="3">
        <f t="shared" si="99"/>
        <v>207.85832891258528</v>
      </c>
      <c r="Q459" s="3">
        <f t="shared" si="95"/>
        <v>46.596181010500004</v>
      </c>
      <c r="R459" s="3">
        <f t="shared" si="100"/>
        <v>499.78992354083391</v>
      </c>
      <c r="S459" s="20"/>
    </row>
    <row r="460" spans="2:19" x14ac:dyDescent="0.15">
      <c r="B460" s="55"/>
      <c r="C460" s="6">
        <v>231102</v>
      </c>
      <c r="D460" s="21">
        <v>194024</v>
      </c>
      <c r="E460" s="21">
        <v>196385</v>
      </c>
      <c r="F460" s="21">
        <f t="shared" si="90"/>
        <v>390409</v>
      </c>
      <c r="G460" s="16">
        <f t="shared" si="91"/>
        <v>390.40899999999999</v>
      </c>
      <c r="H460" s="21">
        <v>46803156</v>
      </c>
      <c r="I460" s="21">
        <v>46468565</v>
      </c>
      <c r="J460" s="21">
        <f t="shared" si="96"/>
        <v>93271721</v>
      </c>
      <c r="K460" s="16">
        <f t="shared" si="92"/>
        <v>93.271720999999999</v>
      </c>
      <c r="L460" s="26">
        <f t="shared" si="97"/>
        <v>743352297.52631235</v>
      </c>
      <c r="M460" s="16">
        <f t="shared" si="93"/>
        <v>743.35229752631233</v>
      </c>
      <c r="N460" s="3">
        <f t="shared" si="94"/>
        <v>82.443288699999997</v>
      </c>
      <c r="O460" s="3">
        <f t="shared" si="98"/>
        <v>577.42140041397522</v>
      </c>
      <c r="P460" s="3">
        <f t="shared" si="99"/>
        <v>554.18434743548164</v>
      </c>
      <c r="Q460" s="3">
        <f t="shared" si="95"/>
        <v>96.704772478500004</v>
      </c>
      <c r="R460" s="3">
        <f t="shared" si="100"/>
        <v>1310.753809027957</v>
      </c>
      <c r="S460" s="20"/>
    </row>
    <row r="461" spans="2:19" x14ac:dyDescent="0.15">
      <c r="B461" s="55"/>
      <c r="C461" s="6">
        <v>231121</v>
      </c>
      <c r="D461" s="21">
        <v>217584</v>
      </c>
      <c r="E461" s="21">
        <v>220580</v>
      </c>
      <c r="F461" s="21">
        <f t="shared" si="90"/>
        <v>438164</v>
      </c>
      <c r="G461" s="16">
        <f t="shared" si="91"/>
        <v>438.16399999999999</v>
      </c>
      <c r="H461" s="21">
        <v>67061820</v>
      </c>
      <c r="I461" s="21">
        <v>65623406</v>
      </c>
      <c r="J461" s="21">
        <f t="shared" si="96"/>
        <v>132685226</v>
      </c>
      <c r="K461" s="16">
        <f t="shared" si="92"/>
        <v>132.685226</v>
      </c>
      <c r="L461" s="26">
        <f t="shared" si="97"/>
        <v>1077778548.2596076</v>
      </c>
      <c r="M461" s="16">
        <f t="shared" si="93"/>
        <v>1077.7785482596075</v>
      </c>
      <c r="N461" s="3">
        <f t="shared" si="94"/>
        <v>90.766985199999993</v>
      </c>
      <c r="O461" s="3">
        <f t="shared" si="98"/>
        <v>868.47316040855958</v>
      </c>
      <c r="P461" s="3">
        <f t="shared" si="99"/>
        <v>795.43944471448083</v>
      </c>
      <c r="Q461" s="3">
        <f t="shared" si="95"/>
        <v>130.54126652100001</v>
      </c>
      <c r="R461" s="3">
        <f t="shared" si="100"/>
        <v>1885.2208568440406</v>
      </c>
      <c r="S461" s="20"/>
    </row>
    <row r="462" spans="2:19" x14ac:dyDescent="0.15">
      <c r="B462" s="55"/>
      <c r="C462" s="6">
        <v>231123</v>
      </c>
      <c r="D462" s="21">
        <v>164539</v>
      </c>
      <c r="E462" s="21">
        <v>167033</v>
      </c>
      <c r="F462" s="21">
        <f t="shared" si="90"/>
        <v>331572</v>
      </c>
      <c r="G462" s="16">
        <f t="shared" si="91"/>
        <v>331.572</v>
      </c>
      <c r="H462" s="21">
        <v>45339467</v>
      </c>
      <c r="I462" s="21">
        <v>45150232</v>
      </c>
      <c r="J462" s="21">
        <f t="shared" si="96"/>
        <v>90489699</v>
      </c>
      <c r="K462" s="16">
        <f t="shared" si="92"/>
        <v>90.489699000000002</v>
      </c>
      <c r="L462" s="26">
        <f t="shared" si="97"/>
        <v>719990261.56821167</v>
      </c>
      <c r="M462" s="16">
        <f t="shared" si="93"/>
        <v>719.99026156821162</v>
      </c>
      <c r="N462" s="3">
        <f t="shared" si="94"/>
        <v>72.187999599999998</v>
      </c>
      <c r="O462" s="3">
        <f t="shared" si="98"/>
        <v>557.84165867956028</v>
      </c>
      <c r="P462" s="3">
        <f t="shared" si="99"/>
        <v>537.33097469530787</v>
      </c>
      <c r="Q462" s="3">
        <f t="shared" si="95"/>
        <v>94.316406591499998</v>
      </c>
      <c r="R462" s="3">
        <f t="shared" si="100"/>
        <v>1261.6770395663682</v>
      </c>
      <c r="S462" s="20"/>
    </row>
    <row r="463" spans="2:19" x14ac:dyDescent="0.15">
      <c r="B463" s="55"/>
      <c r="C463" s="6">
        <v>231124</v>
      </c>
      <c r="D463" s="21">
        <v>76120</v>
      </c>
      <c r="E463" s="21">
        <v>77313</v>
      </c>
      <c r="F463" s="21">
        <f t="shared" si="90"/>
        <v>153433</v>
      </c>
      <c r="G463" s="16">
        <f t="shared" si="91"/>
        <v>153.43299999999999</v>
      </c>
      <c r="H463" s="21">
        <v>17040195</v>
      </c>
      <c r="I463" s="21">
        <v>16841215</v>
      </c>
      <c r="J463" s="21">
        <f t="shared" si="96"/>
        <v>33881410</v>
      </c>
      <c r="K463" s="16">
        <f t="shared" si="92"/>
        <v>33.881410000000002</v>
      </c>
      <c r="L463" s="26">
        <f t="shared" si="97"/>
        <v>255125712.03635371</v>
      </c>
      <c r="M463" s="16">
        <f t="shared" si="93"/>
        <v>255.12571203635372</v>
      </c>
      <c r="N463" s="3">
        <f t="shared" si="94"/>
        <v>41.138371899999996</v>
      </c>
      <c r="O463" s="3">
        <f t="shared" si="98"/>
        <v>188.66462458726537</v>
      </c>
      <c r="P463" s="3">
        <f t="shared" si="99"/>
        <v>201.97768866302556</v>
      </c>
      <c r="Q463" s="3">
        <f t="shared" si="95"/>
        <v>45.718190485000001</v>
      </c>
      <c r="R463" s="3">
        <f t="shared" si="100"/>
        <v>477.49887563529091</v>
      </c>
      <c r="S463" s="20"/>
    </row>
    <row r="464" spans="2:19" x14ac:dyDescent="0.15">
      <c r="B464" s="55"/>
      <c r="C464" s="6">
        <v>231181</v>
      </c>
      <c r="D464" s="21">
        <v>114901</v>
      </c>
      <c r="E464" s="21">
        <v>117856</v>
      </c>
      <c r="F464" s="21">
        <f t="shared" si="90"/>
        <v>232757</v>
      </c>
      <c r="G464" s="16">
        <f t="shared" si="91"/>
        <v>232.75700000000001</v>
      </c>
      <c r="H464" s="21">
        <v>18594685</v>
      </c>
      <c r="I464" s="21">
        <v>18204958</v>
      </c>
      <c r="J464" s="21">
        <f t="shared" si="96"/>
        <v>36799643</v>
      </c>
      <c r="K464" s="16">
        <f t="shared" si="92"/>
        <v>36.799643000000003</v>
      </c>
      <c r="L464" s="26">
        <f t="shared" si="97"/>
        <v>278420343.67713618</v>
      </c>
      <c r="M464" s="16">
        <f t="shared" si="93"/>
        <v>278.4203436771362</v>
      </c>
      <c r="N464" s="3">
        <f t="shared" si="94"/>
        <v>54.964545099999995</v>
      </c>
      <c r="O464" s="3">
        <f t="shared" si="98"/>
        <v>206.23854067312553</v>
      </c>
      <c r="P464" s="3">
        <f t="shared" si="99"/>
        <v>218.78243592868606</v>
      </c>
      <c r="Q464" s="3">
        <f t="shared" si="95"/>
        <v>48.223493515499996</v>
      </c>
      <c r="R464" s="3">
        <f t="shared" si="100"/>
        <v>528.2090152173115</v>
      </c>
      <c r="S464" s="20"/>
    </row>
    <row r="465" spans="2:19" x14ac:dyDescent="0.15">
      <c r="B465" s="55"/>
      <c r="C465" s="6">
        <v>231182</v>
      </c>
      <c r="D465" s="21">
        <v>131215</v>
      </c>
      <c r="E465" s="21">
        <v>133527</v>
      </c>
      <c r="F465" s="21">
        <f t="shared" si="90"/>
        <v>264742</v>
      </c>
      <c r="G465" s="16">
        <f t="shared" si="91"/>
        <v>264.74200000000002</v>
      </c>
      <c r="H465" s="21">
        <v>29850329</v>
      </c>
      <c r="I465" s="21">
        <v>29671816</v>
      </c>
      <c r="J465" s="21">
        <f t="shared" si="96"/>
        <v>59522145</v>
      </c>
      <c r="K465" s="16">
        <f t="shared" si="92"/>
        <v>59.522145000000002</v>
      </c>
      <c r="L465" s="26">
        <f t="shared" si="97"/>
        <v>462765545.37986946</v>
      </c>
      <c r="M465" s="16">
        <f t="shared" si="93"/>
        <v>462.76554537986948</v>
      </c>
      <c r="N465" s="3">
        <f t="shared" si="94"/>
        <v>60.539530600000006</v>
      </c>
      <c r="O465" s="3">
        <f t="shared" si="98"/>
        <v>348.75705675550529</v>
      </c>
      <c r="P465" s="3">
        <f t="shared" si="99"/>
        <v>351.76906443703785</v>
      </c>
      <c r="Q465" s="3">
        <f t="shared" si="95"/>
        <v>67.7307614825</v>
      </c>
      <c r="R465" s="3">
        <f t="shared" si="100"/>
        <v>828.79641327504316</v>
      </c>
      <c r="S465" s="20"/>
    </row>
    <row r="466" spans="2:19" x14ac:dyDescent="0.15">
      <c r="B466" s="55"/>
      <c r="C466" s="6">
        <v>231202</v>
      </c>
      <c r="D466" s="21">
        <v>72339</v>
      </c>
      <c r="E466" s="21">
        <v>72902</v>
      </c>
      <c r="F466" s="21">
        <f t="shared" si="90"/>
        <v>145241</v>
      </c>
      <c r="G466" s="16">
        <f t="shared" si="91"/>
        <v>145.24100000000001</v>
      </c>
      <c r="H466" s="21">
        <v>7302563</v>
      </c>
      <c r="I466" s="21">
        <v>7188201</v>
      </c>
      <c r="J466" s="21">
        <f t="shared" si="96"/>
        <v>14490764</v>
      </c>
      <c r="K466" s="16">
        <f t="shared" si="92"/>
        <v>14.490764</v>
      </c>
      <c r="L466" s="26">
        <f t="shared" si="97"/>
        <v>103769683.77145511</v>
      </c>
      <c r="M466" s="16">
        <f t="shared" si="93"/>
        <v>103.76968377145511</v>
      </c>
      <c r="N466" s="3">
        <f t="shared" si="94"/>
        <v>39.710506300000006</v>
      </c>
      <c r="O466" s="3">
        <f t="shared" si="98"/>
        <v>76.857837870458397</v>
      </c>
      <c r="P466" s="3">
        <f t="shared" si="99"/>
        <v>92.789449872727715</v>
      </c>
      <c r="Q466" s="3">
        <f t="shared" si="95"/>
        <v>29.071320894000003</v>
      </c>
      <c r="R466" s="3">
        <f t="shared" si="100"/>
        <v>238.42911493718611</v>
      </c>
      <c r="S466" s="20"/>
    </row>
    <row r="467" spans="2:19" x14ac:dyDescent="0.15">
      <c r="B467" s="55"/>
      <c r="C467" s="6">
        <v>231221</v>
      </c>
      <c r="D467" s="21">
        <v>51893</v>
      </c>
      <c r="E467" s="21">
        <v>52252</v>
      </c>
      <c r="F467" s="21">
        <f t="shared" si="90"/>
        <v>104145</v>
      </c>
      <c r="G467" s="16">
        <f t="shared" si="91"/>
        <v>104.145</v>
      </c>
      <c r="H467" s="21">
        <v>6653834</v>
      </c>
      <c r="I467" s="21">
        <v>6478515</v>
      </c>
      <c r="J467" s="21">
        <f t="shared" si="96"/>
        <v>13132349</v>
      </c>
      <c r="K467" s="16">
        <f t="shared" si="92"/>
        <v>13.132349</v>
      </c>
      <c r="L467" s="26">
        <f t="shared" si="97"/>
        <v>93480556.906383783</v>
      </c>
      <c r="M467" s="16">
        <f t="shared" si="93"/>
        <v>93.480556906383782</v>
      </c>
      <c r="N467" s="3">
        <f t="shared" si="94"/>
        <v>32.547473499999995</v>
      </c>
      <c r="O467" s="3">
        <f t="shared" si="98"/>
        <v>69.406940705427004</v>
      </c>
      <c r="P467" s="3">
        <f t="shared" si="99"/>
        <v>85.366873752265263</v>
      </c>
      <c r="Q467" s="3">
        <f t="shared" si="95"/>
        <v>27.905121616500001</v>
      </c>
      <c r="R467" s="3">
        <f t="shared" si="100"/>
        <v>215.22640957419227</v>
      </c>
      <c r="S467" s="20"/>
    </row>
    <row r="468" spans="2:19" x14ac:dyDescent="0.15">
      <c r="B468" s="55"/>
      <c r="C468" s="6">
        <v>231222</v>
      </c>
      <c r="D468" s="21">
        <v>67235</v>
      </c>
      <c r="E468" s="21">
        <v>67566</v>
      </c>
      <c r="F468" s="21">
        <f t="shared" si="90"/>
        <v>134801</v>
      </c>
      <c r="G468" s="16">
        <f t="shared" si="91"/>
        <v>134.80099999999999</v>
      </c>
      <c r="H468" s="21">
        <v>6581124</v>
      </c>
      <c r="I468" s="21">
        <v>6505766</v>
      </c>
      <c r="J468" s="21">
        <f t="shared" si="96"/>
        <v>13086890</v>
      </c>
      <c r="K468" s="16">
        <f t="shared" si="92"/>
        <v>13.08689</v>
      </c>
      <c r="L468" s="26">
        <f t="shared" si="97"/>
        <v>93137255.795671031</v>
      </c>
      <c r="M468" s="16">
        <f t="shared" si="93"/>
        <v>93.137255795671024</v>
      </c>
      <c r="N468" s="3">
        <f t="shared" si="94"/>
        <v>37.890814300000002</v>
      </c>
      <c r="O468" s="3">
        <f t="shared" si="98"/>
        <v>69.158666851605375</v>
      </c>
      <c r="P468" s="3">
        <f t="shared" si="99"/>
        <v>85.119216330997091</v>
      </c>
      <c r="Q468" s="3">
        <f t="shared" si="95"/>
        <v>27.866095065</v>
      </c>
      <c r="R468" s="3">
        <f t="shared" si="100"/>
        <v>220.03479254760245</v>
      </c>
      <c r="S468" s="20"/>
    </row>
    <row r="469" spans="2:19" x14ac:dyDescent="0.15">
      <c r="B469" s="55"/>
      <c r="C469" s="6">
        <v>231223</v>
      </c>
      <c r="D469" s="21">
        <v>69059</v>
      </c>
      <c r="E469" s="21">
        <v>69679</v>
      </c>
      <c r="F469" s="21">
        <f t="shared" si="90"/>
        <v>138738</v>
      </c>
      <c r="G469" s="16">
        <f t="shared" si="91"/>
        <v>138.738</v>
      </c>
      <c r="H469" s="21">
        <v>15494613</v>
      </c>
      <c r="I469" s="21">
        <v>15465814</v>
      </c>
      <c r="J469" s="21">
        <f t="shared" si="96"/>
        <v>30960427</v>
      </c>
      <c r="K469" s="16">
        <f t="shared" si="92"/>
        <v>30.960426999999999</v>
      </c>
      <c r="L469" s="26">
        <f t="shared" si="97"/>
        <v>231918581.49128518</v>
      </c>
      <c r="M469" s="16">
        <f t="shared" si="93"/>
        <v>231.91858149128518</v>
      </c>
      <c r="N469" s="3">
        <f t="shared" si="94"/>
        <v>38.577033400000005</v>
      </c>
      <c r="O469" s="3">
        <f t="shared" si="98"/>
        <v>171.25384652512756</v>
      </c>
      <c r="P469" s="3">
        <f t="shared" si="99"/>
        <v>185.23606468781313</v>
      </c>
      <c r="Q469" s="3">
        <f t="shared" si="95"/>
        <v>43.210526579499998</v>
      </c>
      <c r="R469" s="3">
        <f t="shared" si="100"/>
        <v>438.27747119244066</v>
      </c>
      <c r="S469" s="20"/>
    </row>
    <row r="470" spans="2:19" x14ac:dyDescent="0.15">
      <c r="B470" s="55"/>
      <c r="C470" s="6">
        <v>231224</v>
      </c>
      <c r="D470" s="21">
        <v>87129</v>
      </c>
      <c r="E470" s="21">
        <v>87996</v>
      </c>
      <c r="F470" s="21">
        <f t="shared" si="90"/>
        <v>175125</v>
      </c>
      <c r="G470" s="16">
        <f t="shared" si="91"/>
        <v>175.125</v>
      </c>
      <c r="H470" s="21">
        <v>18612533</v>
      </c>
      <c r="I470" s="21">
        <v>18414741</v>
      </c>
      <c r="J470" s="21">
        <f t="shared" si="96"/>
        <v>37027274</v>
      </c>
      <c r="K470" s="16">
        <f t="shared" si="92"/>
        <v>37.027273999999998</v>
      </c>
      <c r="L470" s="26">
        <f t="shared" si="97"/>
        <v>280241728.2365917</v>
      </c>
      <c r="M470" s="16">
        <f t="shared" si="93"/>
        <v>280.24172823659171</v>
      </c>
      <c r="N470" s="3">
        <f t="shared" si="94"/>
        <v>44.919287499999996</v>
      </c>
      <c r="O470" s="3">
        <f t="shared" si="98"/>
        <v>207.61674518838126</v>
      </c>
      <c r="P470" s="3">
        <f t="shared" si="99"/>
        <v>220.09638274987725</v>
      </c>
      <c r="Q470" s="3">
        <f t="shared" si="95"/>
        <v>48.418914729000001</v>
      </c>
      <c r="R470" s="3">
        <f t="shared" si="100"/>
        <v>521.05133016725847</v>
      </c>
      <c r="S470" s="20"/>
    </row>
    <row r="471" spans="2:19" x14ac:dyDescent="0.15">
      <c r="B471" s="55"/>
      <c r="C471" s="6">
        <v>231225</v>
      </c>
      <c r="D471" s="21">
        <v>51456</v>
      </c>
      <c r="E471" s="21">
        <v>52014</v>
      </c>
      <c r="F471" s="21">
        <f t="shared" si="90"/>
        <v>103470</v>
      </c>
      <c r="G471" s="16">
        <f t="shared" si="91"/>
        <v>103.47</v>
      </c>
      <c r="H471" s="21">
        <v>4546052</v>
      </c>
      <c r="I471" s="21">
        <v>4506358</v>
      </c>
      <c r="J471" s="21">
        <f t="shared" si="96"/>
        <v>9052410</v>
      </c>
      <c r="K471" s="16">
        <f t="shared" si="92"/>
        <v>9.0524100000000001</v>
      </c>
      <c r="L471" s="26">
        <f t="shared" si="97"/>
        <v>62975481.953932531</v>
      </c>
      <c r="M471" s="16">
        <f t="shared" si="93"/>
        <v>62.97548195393253</v>
      </c>
      <c r="N471" s="3">
        <f t="shared" si="94"/>
        <v>32.429821000000004</v>
      </c>
      <c r="O471" s="3">
        <f t="shared" si="98"/>
        <v>47.428612471717649</v>
      </c>
      <c r="P471" s="3">
        <f t="shared" si="99"/>
        <v>63.360512681566924</v>
      </c>
      <c r="Q471" s="3">
        <f t="shared" si="95"/>
        <v>24.402493985</v>
      </c>
      <c r="R471" s="3">
        <f t="shared" si="100"/>
        <v>167.62144013828458</v>
      </c>
      <c r="S471" s="20"/>
    </row>
    <row r="472" spans="2:19" x14ac:dyDescent="0.15">
      <c r="B472" s="55"/>
      <c r="C472" s="6">
        <v>231226</v>
      </c>
      <c r="D472" s="21">
        <v>69066</v>
      </c>
      <c r="E472" s="21">
        <v>69704</v>
      </c>
      <c r="F472" s="21">
        <f t="shared" si="90"/>
        <v>138770</v>
      </c>
      <c r="G472" s="16">
        <f t="shared" si="91"/>
        <v>138.77000000000001</v>
      </c>
      <c r="H472" s="21">
        <v>12522728</v>
      </c>
      <c r="I472" s="21">
        <v>12409270</v>
      </c>
      <c r="J472" s="21">
        <f t="shared" si="96"/>
        <v>24931998</v>
      </c>
      <c r="K472" s="16">
        <f t="shared" si="92"/>
        <v>24.931998</v>
      </c>
      <c r="L472" s="26">
        <f t="shared" si="97"/>
        <v>184415932.8093569</v>
      </c>
      <c r="M472" s="16">
        <f t="shared" si="93"/>
        <v>184.41593280935689</v>
      </c>
      <c r="N472" s="3">
        <f t="shared" si="94"/>
        <v>38.582611</v>
      </c>
      <c r="O472" s="3">
        <f t="shared" si="98"/>
        <v>135.91804620118478</v>
      </c>
      <c r="P472" s="3">
        <f t="shared" si="99"/>
        <v>150.96765392867007</v>
      </c>
      <c r="Q472" s="3">
        <f t="shared" si="95"/>
        <v>38.035120282999998</v>
      </c>
      <c r="R472" s="3">
        <f t="shared" si="100"/>
        <v>363.50343141285487</v>
      </c>
      <c r="S472" s="20"/>
    </row>
    <row r="473" spans="2:19" x14ac:dyDescent="0.15">
      <c r="B473" s="55"/>
      <c r="C473" s="6">
        <v>231281</v>
      </c>
      <c r="D473" s="21">
        <v>113364</v>
      </c>
      <c r="E473" s="21">
        <v>114053</v>
      </c>
      <c r="F473" s="21">
        <f t="shared" si="90"/>
        <v>227417</v>
      </c>
      <c r="G473" s="16">
        <f t="shared" si="91"/>
        <v>227.417</v>
      </c>
      <c r="H473" s="21">
        <v>72106021</v>
      </c>
      <c r="I473" s="21">
        <v>71767571</v>
      </c>
      <c r="J473" s="21">
        <f t="shared" si="96"/>
        <v>143873592</v>
      </c>
      <c r="K473" s="16">
        <f t="shared" si="92"/>
        <v>143.873592</v>
      </c>
      <c r="L473" s="26">
        <f t="shared" si="97"/>
        <v>1173718042.381778</v>
      </c>
      <c r="M473" s="16">
        <f t="shared" si="93"/>
        <v>1173.7180423817781</v>
      </c>
      <c r="N473" s="3">
        <f t="shared" si="94"/>
        <v>54.033783100000008</v>
      </c>
      <c r="O473" s="3">
        <f t="shared" si="98"/>
        <v>955.68548900961423</v>
      </c>
      <c r="P473" s="3">
        <f t="shared" si="99"/>
        <v>864.65019577421458</v>
      </c>
      <c r="Q473" s="3">
        <f t="shared" si="95"/>
        <v>140.14647873199999</v>
      </c>
      <c r="R473" s="3">
        <f t="shared" si="100"/>
        <v>2014.5159466158289</v>
      </c>
      <c r="S473" s="20"/>
    </row>
    <row r="474" spans="2:19" x14ac:dyDescent="0.15">
      <c r="B474" s="55"/>
      <c r="C474" s="6">
        <v>231282</v>
      </c>
      <c r="D474" s="21">
        <v>106638</v>
      </c>
      <c r="E474" s="21">
        <v>106894</v>
      </c>
      <c r="F474" s="21">
        <f t="shared" si="90"/>
        <v>213532</v>
      </c>
      <c r="G474" s="16">
        <f t="shared" si="91"/>
        <v>213.53200000000001</v>
      </c>
      <c r="H474" s="21">
        <v>7368118</v>
      </c>
      <c r="I474" s="21">
        <v>7328618</v>
      </c>
      <c r="J474" s="21">
        <f t="shared" si="96"/>
        <v>14696736</v>
      </c>
      <c r="K474" s="16">
        <f t="shared" si="92"/>
        <v>14.696736</v>
      </c>
      <c r="L474" s="26">
        <f t="shared" si="97"/>
        <v>105334753.31721584</v>
      </c>
      <c r="M474" s="16">
        <f t="shared" si="93"/>
        <v>105.33475331721584</v>
      </c>
      <c r="N474" s="3">
        <f t="shared" si="94"/>
        <v>51.613627600000001</v>
      </c>
      <c r="O474" s="3">
        <f t="shared" si="98"/>
        <v>77.99285666635717</v>
      </c>
      <c r="P474" s="3">
        <f t="shared" si="99"/>
        <v>93.918491043039495</v>
      </c>
      <c r="Q474" s="3">
        <f t="shared" si="95"/>
        <v>29.248147856000003</v>
      </c>
      <c r="R474" s="3">
        <f t="shared" si="100"/>
        <v>252.77312316539667</v>
      </c>
      <c r="S474" s="20"/>
    </row>
    <row r="475" spans="2:19" x14ac:dyDescent="0.15">
      <c r="B475" s="55"/>
      <c r="C475" s="6">
        <v>231283</v>
      </c>
      <c r="D475" s="21">
        <v>100358</v>
      </c>
      <c r="E475" s="21">
        <v>101213</v>
      </c>
      <c r="F475" s="21">
        <f t="shared" si="90"/>
        <v>201571</v>
      </c>
      <c r="G475" s="16">
        <f t="shared" si="91"/>
        <v>201.571</v>
      </c>
      <c r="H475" s="21">
        <v>13171336</v>
      </c>
      <c r="I475" s="21">
        <v>12940592</v>
      </c>
      <c r="J475" s="21">
        <f t="shared" si="96"/>
        <v>26111928</v>
      </c>
      <c r="K475" s="16">
        <f t="shared" si="92"/>
        <v>26.111927999999999</v>
      </c>
      <c r="L475" s="26">
        <f t="shared" si="97"/>
        <v>193667964.37762076</v>
      </c>
      <c r="M475" s="16">
        <f t="shared" si="93"/>
        <v>193.66796437762076</v>
      </c>
      <c r="N475" s="3">
        <f t="shared" si="94"/>
        <v>49.528825300000008</v>
      </c>
      <c r="O475" s="3">
        <f t="shared" si="98"/>
        <v>142.76850527470674</v>
      </c>
      <c r="P475" s="3">
        <f t="shared" si="99"/>
        <v>157.64206950201563</v>
      </c>
      <c r="Q475" s="3">
        <f t="shared" si="95"/>
        <v>39.048090188000003</v>
      </c>
      <c r="R475" s="3">
        <f t="shared" si="100"/>
        <v>388.98749026472234</v>
      </c>
      <c r="S475" s="20"/>
    </row>
    <row r="476" spans="2:19" x14ac:dyDescent="0.15">
      <c r="B476" s="55"/>
      <c r="C476" s="6">
        <v>232721</v>
      </c>
      <c r="D476" s="21">
        <v>209706</v>
      </c>
      <c r="E476" s="21">
        <v>212649</v>
      </c>
      <c r="F476" s="21">
        <f t="shared" si="90"/>
        <v>422355</v>
      </c>
      <c r="G476" s="16">
        <f t="shared" si="91"/>
        <v>422.35500000000002</v>
      </c>
      <c r="H476" s="21">
        <v>52656335</v>
      </c>
      <c r="I476" s="21">
        <v>52044903</v>
      </c>
      <c r="J476" s="21">
        <f t="shared" si="96"/>
        <v>104701238</v>
      </c>
      <c r="K476" s="16">
        <f t="shared" si="92"/>
        <v>104.701238</v>
      </c>
      <c r="L476" s="26">
        <f t="shared" si="97"/>
        <v>839698883.92551398</v>
      </c>
      <c r="M476" s="16">
        <f t="shared" si="93"/>
        <v>839.698883925514</v>
      </c>
      <c r="N476" s="3">
        <f t="shared" si="94"/>
        <v>88.011476500000001</v>
      </c>
      <c r="O476" s="3">
        <f t="shared" si="98"/>
        <v>659.20757101490085</v>
      </c>
      <c r="P476" s="3">
        <f t="shared" si="99"/>
        <v>623.68877486386577</v>
      </c>
      <c r="Q476" s="3">
        <f t="shared" si="95"/>
        <v>106.517012823</v>
      </c>
      <c r="R476" s="3">
        <f t="shared" si="100"/>
        <v>1477.4248352017664</v>
      </c>
      <c r="S476" s="20"/>
    </row>
    <row r="477" spans="2:19" x14ac:dyDescent="0.15">
      <c r="B477" s="55"/>
      <c r="C477" s="6">
        <v>232722</v>
      </c>
      <c r="D477" s="21">
        <v>88714</v>
      </c>
      <c r="E477" s="21">
        <v>89189</v>
      </c>
      <c r="F477" s="21">
        <f t="shared" si="90"/>
        <v>177903</v>
      </c>
      <c r="G477" s="16">
        <f t="shared" si="91"/>
        <v>177.90299999999999</v>
      </c>
      <c r="H477" s="21">
        <v>21674612</v>
      </c>
      <c r="I477" s="21">
        <v>21518195</v>
      </c>
      <c r="J477" s="21">
        <f t="shared" si="96"/>
        <v>43192807</v>
      </c>
      <c r="K477" s="16">
        <f t="shared" si="92"/>
        <v>43.192807000000002</v>
      </c>
      <c r="L477" s="26">
        <f t="shared" si="97"/>
        <v>329794852.2076897</v>
      </c>
      <c r="M477" s="16">
        <f t="shared" si="93"/>
        <v>329.7948522076897</v>
      </c>
      <c r="N477" s="3">
        <f t="shared" si="94"/>
        <v>45.403492900000003</v>
      </c>
      <c r="O477" s="3">
        <f t="shared" si="98"/>
        <v>245.3417016083543</v>
      </c>
      <c r="P477" s="3">
        <f t="shared" si="99"/>
        <v>255.84400638262736</v>
      </c>
      <c r="Q477" s="3">
        <f t="shared" si="95"/>
        <v>53.712024809500001</v>
      </c>
      <c r="R477" s="3">
        <f t="shared" si="100"/>
        <v>600.30122570048161</v>
      </c>
      <c r="S477" s="20"/>
    </row>
    <row r="478" spans="2:19" x14ac:dyDescent="0.15">
      <c r="B478" s="55"/>
      <c r="C478" s="6">
        <v>232723</v>
      </c>
      <c r="D478" s="21">
        <v>94688</v>
      </c>
      <c r="E478" s="21">
        <v>95089</v>
      </c>
      <c r="F478" s="21">
        <f t="shared" si="90"/>
        <v>189777</v>
      </c>
      <c r="G478" s="16">
        <f t="shared" si="91"/>
        <v>189.77699999999999</v>
      </c>
      <c r="H478" s="21">
        <v>25636635</v>
      </c>
      <c r="I478" s="21">
        <v>25485981</v>
      </c>
      <c r="J478" s="21">
        <f t="shared" si="96"/>
        <v>51122616</v>
      </c>
      <c r="K478" s="16">
        <f t="shared" si="92"/>
        <v>51.122616000000001</v>
      </c>
      <c r="L478" s="26">
        <f t="shared" si="97"/>
        <v>394084465.82117027</v>
      </c>
      <c r="M478" s="16">
        <f t="shared" si="93"/>
        <v>394.08446582117028</v>
      </c>
      <c r="N478" s="3">
        <f t="shared" si="94"/>
        <v>47.473131100000003</v>
      </c>
      <c r="O478" s="3">
        <f t="shared" si="98"/>
        <v>294.9442976142148</v>
      </c>
      <c r="P478" s="3">
        <f t="shared" si="99"/>
        <v>302.22253364339224</v>
      </c>
      <c r="Q478" s="3">
        <f t="shared" si="95"/>
        <v>60.519765835999998</v>
      </c>
      <c r="R478" s="3">
        <f t="shared" si="100"/>
        <v>705.15972819360707</v>
      </c>
      <c r="S478" s="20"/>
    </row>
    <row r="479" spans="2:19" x14ac:dyDescent="0.15">
      <c r="B479" s="55" t="s">
        <v>50</v>
      </c>
      <c r="C479" s="6">
        <v>140105</v>
      </c>
      <c r="D479" s="21">
        <v>30905</v>
      </c>
      <c r="E479" s="21">
        <v>30629</v>
      </c>
      <c r="F479" s="21">
        <f t="shared" si="90"/>
        <v>61534</v>
      </c>
      <c r="G479" s="16">
        <f t="shared" si="91"/>
        <v>61.533999999999999</v>
      </c>
      <c r="H479" s="21">
        <v>1174816</v>
      </c>
      <c r="I479" s="21">
        <v>1139683</v>
      </c>
      <c r="J479" s="21">
        <f t="shared" si="96"/>
        <v>2314499</v>
      </c>
      <c r="K479" s="16">
        <f t="shared" si="92"/>
        <v>2.3144990000000001</v>
      </c>
      <c r="L479" s="26">
        <f t="shared" si="97"/>
        <v>14730529.356205957</v>
      </c>
      <c r="M479" s="16">
        <f t="shared" si="93"/>
        <v>14.730529356205958</v>
      </c>
      <c r="N479" s="3">
        <f t="shared" si="94"/>
        <v>25.120376200000003</v>
      </c>
      <c r="O479" s="3">
        <f t="shared" si="98"/>
        <v>13.010974901784152</v>
      </c>
      <c r="P479" s="3">
        <f t="shared" si="99"/>
        <v>28.556603877566978</v>
      </c>
      <c r="Q479" s="3">
        <f t="shared" si="95"/>
        <v>18.617997391500001</v>
      </c>
      <c r="R479" s="3">
        <f t="shared" si="100"/>
        <v>85.305952370851131</v>
      </c>
      <c r="S479" s="20"/>
    </row>
    <row r="480" spans="2:19" x14ac:dyDescent="0.15">
      <c r="B480" s="55"/>
      <c r="C480" s="6">
        <v>140106</v>
      </c>
      <c r="D480" s="21">
        <v>11372</v>
      </c>
      <c r="E480" s="21">
        <v>11357</v>
      </c>
      <c r="F480" s="21">
        <f t="shared" si="90"/>
        <v>22729</v>
      </c>
      <c r="G480" s="16">
        <f t="shared" si="91"/>
        <v>22.728999999999999</v>
      </c>
      <c r="H480" s="21">
        <v>829619</v>
      </c>
      <c r="I480" s="21">
        <v>822301</v>
      </c>
      <c r="J480" s="21">
        <f t="shared" si="96"/>
        <v>1651920</v>
      </c>
      <c r="K480" s="16">
        <f t="shared" si="92"/>
        <v>1.6519200000000001</v>
      </c>
      <c r="L480" s="26">
        <f t="shared" si="97"/>
        <v>10271620.407489439</v>
      </c>
      <c r="M480" s="16">
        <f t="shared" si="93"/>
        <v>10.27162040748944</v>
      </c>
      <c r="N480" s="3">
        <f t="shared" si="94"/>
        <v>18.3566647</v>
      </c>
      <c r="O480" s="3">
        <f t="shared" si="98"/>
        <v>9.8511682125721407</v>
      </c>
      <c r="P480" s="3">
        <f t="shared" si="99"/>
        <v>25.33994696196288</v>
      </c>
      <c r="Q480" s="3">
        <f t="shared" si="95"/>
        <v>18.049173320000001</v>
      </c>
      <c r="R480" s="3">
        <f t="shared" si="100"/>
        <v>71.596953194535018</v>
      </c>
      <c r="S480" s="20"/>
    </row>
    <row r="481" spans="2:19" x14ac:dyDescent="0.15">
      <c r="B481" s="55"/>
      <c r="C481" s="6">
        <v>140107</v>
      </c>
      <c r="D481" s="21">
        <v>14488</v>
      </c>
      <c r="E481" s="21">
        <v>14631</v>
      </c>
      <c r="F481" s="21">
        <f t="shared" si="90"/>
        <v>29119</v>
      </c>
      <c r="G481" s="16">
        <f t="shared" si="91"/>
        <v>29.119</v>
      </c>
      <c r="H481" s="21">
        <v>929151</v>
      </c>
      <c r="I481" s="21">
        <v>923482</v>
      </c>
      <c r="J481" s="21">
        <f t="shared" si="96"/>
        <v>1852633</v>
      </c>
      <c r="K481" s="16">
        <f t="shared" si="92"/>
        <v>1.852633</v>
      </c>
      <c r="L481" s="26">
        <f t="shared" si="97"/>
        <v>11611913.47142899</v>
      </c>
      <c r="M481" s="16">
        <f t="shared" si="93"/>
        <v>11.61191347142899</v>
      </c>
      <c r="N481" s="3">
        <f t="shared" si="94"/>
        <v>19.470441699999999</v>
      </c>
      <c r="O481" s="3">
        <f t="shared" si="98"/>
        <v>10.800590964319554</v>
      </c>
      <c r="P481" s="3">
        <f t="shared" si="99"/>
        <v>26.306834378288873</v>
      </c>
      <c r="Q481" s="3">
        <f t="shared" si="95"/>
        <v>18.2214854305</v>
      </c>
      <c r="R481" s="3">
        <f t="shared" si="100"/>
        <v>74.799352473108428</v>
      </c>
      <c r="S481" s="20"/>
    </row>
    <row r="482" spans="2:19" x14ac:dyDescent="0.15">
      <c r="B482" s="55"/>
      <c r="C482" s="6">
        <v>140108</v>
      </c>
      <c r="D482" s="21">
        <v>28361</v>
      </c>
      <c r="E482" s="21">
        <v>28566</v>
      </c>
      <c r="F482" s="21">
        <f t="shared" si="90"/>
        <v>56927</v>
      </c>
      <c r="G482" s="16">
        <f t="shared" si="91"/>
        <v>56.927</v>
      </c>
      <c r="H482" s="21">
        <v>1485196</v>
      </c>
      <c r="I482" s="21">
        <v>1488101</v>
      </c>
      <c r="J482" s="21">
        <f t="shared" si="96"/>
        <v>2973297</v>
      </c>
      <c r="K482" s="16">
        <f t="shared" si="92"/>
        <v>2.9732970000000001</v>
      </c>
      <c r="L482" s="26">
        <f t="shared" si="97"/>
        <v>19246859.995857988</v>
      </c>
      <c r="M482" s="16">
        <f t="shared" si="93"/>
        <v>19.246859995857989</v>
      </c>
      <c r="N482" s="3">
        <f t="shared" si="94"/>
        <v>24.317376100000001</v>
      </c>
      <c r="O482" s="3">
        <f t="shared" si="98"/>
        <v>16.215121646847098</v>
      </c>
      <c r="P482" s="3">
        <f t="shared" si="99"/>
        <v>31.81468480101195</v>
      </c>
      <c r="Q482" s="3">
        <f t="shared" si="95"/>
        <v>19.1835754745</v>
      </c>
      <c r="R482" s="3">
        <f t="shared" si="100"/>
        <v>91.530758022359052</v>
      </c>
      <c r="S482" s="20"/>
    </row>
    <row r="483" spans="2:19" x14ac:dyDescent="0.15">
      <c r="B483" s="55"/>
      <c r="C483" s="6">
        <v>140109</v>
      </c>
      <c r="D483" s="21">
        <v>23927</v>
      </c>
      <c r="E483" s="21">
        <v>23978</v>
      </c>
      <c r="F483" s="21">
        <f t="shared" si="90"/>
        <v>47905</v>
      </c>
      <c r="G483" s="16">
        <f t="shared" si="91"/>
        <v>47.905000000000001</v>
      </c>
      <c r="H483" s="21">
        <v>2233724</v>
      </c>
      <c r="I483" s="21">
        <v>2228366</v>
      </c>
      <c r="J483" s="21">
        <f t="shared" si="96"/>
        <v>4462090</v>
      </c>
      <c r="K483" s="16">
        <f t="shared" si="92"/>
        <v>4.4620899999999999</v>
      </c>
      <c r="L483" s="26">
        <f t="shared" si="97"/>
        <v>29670838.467817664</v>
      </c>
      <c r="M483" s="16">
        <f t="shared" si="93"/>
        <v>29.670838467817664</v>
      </c>
      <c r="N483" s="3">
        <f t="shared" si="94"/>
        <v>22.7448415</v>
      </c>
      <c r="O483" s="3">
        <f t="shared" si="98"/>
        <v>23.624512572650897</v>
      </c>
      <c r="P483" s="3">
        <f t="shared" si="99"/>
        <v>39.334542870683663</v>
      </c>
      <c r="Q483" s="3">
        <f t="shared" si="95"/>
        <v>20.461704265000002</v>
      </c>
      <c r="R483" s="3">
        <f t="shared" si="100"/>
        <v>106.16560120833455</v>
      </c>
      <c r="S483" s="20"/>
    </row>
    <row r="484" spans="2:19" x14ac:dyDescent="0.15">
      <c r="B484" s="55"/>
      <c r="C484" s="6">
        <v>140110</v>
      </c>
      <c r="D484" s="21">
        <v>24393</v>
      </c>
      <c r="E484" s="21">
        <v>24231</v>
      </c>
      <c r="F484" s="21">
        <f t="shared" si="90"/>
        <v>48624</v>
      </c>
      <c r="G484" s="16">
        <f t="shared" si="91"/>
        <v>48.624000000000002</v>
      </c>
      <c r="H484" s="21">
        <v>1286605</v>
      </c>
      <c r="I484" s="21">
        <v>1274333</v>
      </c>
      <c r="J484" s="21">
        <f t="shared" si="96"/>
        <v>2560938</v>
      </c>
      <c r="K484" s="16">
        <f t="shared" si="92"/>
        <v>2.5609380000000002</v>
      </c>
      <c r="L484" s="26">
        <f t="shared" si="97"/>
        <v>16411512.68313184</v>
      </c>
      <c r="M484" s="16">
        <f t="shared" si="93"/>
        <v>16.411512683131839</v>
      </c>
      <c r="N484" s="3">
        <f t="shared" si="94"/>
        <v>22.8701632</v>
      </c>
      <c r="O484" s="3">
        <f t="shared" si="98"/>
        <v>14.203132956733707</v>
      </c>
      <c r="P484" s="3">
        <f t="shared" si="99"/>
        <v>29.769265249611308</v>
      </c>
      <c r="Q484" s="3">
        <f t="shared" si="95"/>
        <v>18.829565273</v>
      </c>
      <c r="R484" s="3">
        <f t="shared" si="100"/>
        <v>85.672126679345013</v>
      </c>
      <c r="S484" s="20"/>
    </row>
    <row r="485" spans="2:19" x14ac:dyDescent="0.15">
      <c r="B485" s="55"/>
      <c r="C485" s="6">
        <v>140121</v>
      </c>
      <c r="D485" s="21">
        <v>34653</v>
      </c>
      <c r="E485" s="21">
        <v>35107</v>
      </c>
      <c r="F485" s="21">
        <f t="shared" si="90"/>
        <v>69760</v>
      </c>
      <c r="G485" s="16">
        <f t="shared" si="91"/>
        <v>69.760000000000005</v>
      </c>
      <c r="H485" s="21">
        <v>1720191</v>
      </c>
      <c r="I485" s="21">
        <v>1720075</v>
      </c>
      <c r="J485" s="21">
        <f t="shared" si="96"/>
        <v>3440266</v>
      </c>
      <c r="K485" s="16">
        <f t="shared" si="92"/>
        <v>3.4402659999999998</v>
      </c>
      <c r="L485" s="26">
        <f t="shared" si="97"/>
        <v>22487615.293790277</v>
      </c>
      <c r="M485" s="16">
        <f t="shared" si="93"/>
        <v>22.487615293790277</v>
      </c>
      <c r="N485" s="3">
        <f t="shared" si="94"/>
        <v>26.554168000000001</v>
      </c>
      <c r="O485" s="3">
        <f t="shared" si="98"/>
        <v>18.516563799277588</v>
      </c>
      <c r="P485" s="3">
        <f t="shared" si="99"/>
        <v>34.152565672940305</v>
      </c>
      <c r="Q485" s="3">
        <f t="shared" si="95"/>
        <v>19.584468360999999</v>
      </c>
      <c r="R485" s="3">
        <f t="shared" si="100"/>
        <v>98.8077658332179</v>
      </c>
      <c r="S485" s="20"/>
    </row>
    <row r="486" spans="2:19" x14ac:dyDescent="0.15">
      <c r="B486" s="55"/>
      <c r="C486" s="6">
        <v>140122</v>
      </c>
      <c r="D486" s="21">
        <v>73534</v>
      </c>
      <c r="E486" s="21">
        <v>74235</v>
      </c>
      <c r="F486" s="21">
        <f t="shared" si="90"/>
        <v>147769</v>
      </c>
      <c r="G486" s="16">
        <f t="shared" si="91"/>
        <v>147.76900000000001</v>
      </c>
      <c r="H486" s="21">
        <v>10411682</v>
      </c>
      <c r="I486" s="21">
        <v>10405780</v>
      </c>
      <c r="J486" s="21">
        <f t="shared" si="96"/>
        <v>20817462</v>
      </c>
      <c r="K486" s="16">
        <f t="shared" si="92"/>
        <v>20.817461999999999</v>
      </c>
      <c r="L486" s="26">
        <f t="shared" si="97"/>
        <v>152351092.22184324</v>
      </c>
      <c r="M486" s="16">
        <f t="shared" si="93"/>
        <v>152.35109222184323</v>
      </c>
      <c r="N486" s="3">
        <f t="shared" si="94"/>
        <v>40.151136700000002</v>
      </c>
      <c r="O486" s="3">
        <f t="shared" si="98"/>
        <v>112.29558852261704</v>
      </c>
      <c r="P486" s="3">
        <f t="shared" si="99"/>
        <v>127.83607792883771</v>
      </c>
      <c r="Q486" s="3">
        <f t="shared" si="95"/>
        <v>34.502791127000002</v>
      </c>
      <c r="R486" s="3">
        <f t="shared" si="100"/>
        <v>314.78559427845477</v>
      </c>
      <c r="S486" s="20"/>
    </row>
    <row r="487" spans="2:19" x14ac:dyDescent="0.15">
      <c r="B487" s="55"/>
      <c r="C487" s="6">
        <v>140123</v>
      </c>
      <c r="D487" s="21">
        <v>44667</v>
      </c>
      <c r="E487" s="21">
        <v>45119</v>
      </c>
      <c r="F487" s="21">
        <f t="shared" si="90"/>
        <v>89786</v>
      </c>
      <c r="G487" s="16">
        <f t="shared" si="91"/>
        <v>89.786000000000001</v>
      </c>
      <c r="H487" s="21">
        <v>5429162</v>
      </c>
      <c r="I487" s="21">
        <v>5433012</v>
      </c>
      <c r="J487" s="21">
        <f t="shared" si="96"/>
        <v>10862174</v>
      </c>
      <c r="K487" s="16">
        <f t="shared" si="92"/>
        <v>10.862174</v>
      </c>
      <c r="L487" s="26">
        <f t="shared" si="97"/>
        <v>76425352.046985716</v>
      </c>
      <c r="M487" s="16">
        <f t="shared" si="93"/>
        <v>76.425352046985722</v>
      </c>
      <c r="N487" s="3">
        <f t="shared" si="94"/>
        <v>30.0446998</v>
      </c>
      <c r="O487" s="3">
        <f t="shared" si="98"/>
        <v>57.098343785186223</v>
      </c>
      <c r="P487" s="3">
        <f t="shared" si="99"/>
        <v>73.063248966695497</v>
      </c>
      <c r="Q487" s="3">
        <f t="shared" si="95"/>
        <v>25.956176378999999</v>
      </c>
      <c r="R487" s="3">
        <f t="shared" si="100"/>
        <v>186.16246893088172</v>
      </c>
      <c r="S487" s="20"/>
    </row>
    <row r="488" spans="2:19" x14ac:dyDescent="0.15">
      <c r="B488" s="55"/>
      <c r="C488" s="6">
        <v>140181</v>
      </c>
      <c r="D488" s="21">
        <v>71097</v>
      </c>
      <c r="E488" s="21">
        <v>71929</v>
      </c>
      <c r="F488" s="21">
        <f t="shared" si="90"/>
        <v>143026</v>
      </c>
      <c r="G488" s="16">
        <f t="shared" si="91"/>
        <v>143.02600000000001</v>
      </c>
      <c r="H488" s="21">
        <v>12276276</v>
      </c>
      <c r="I488" s="21">
        <v>12246554</v>
      </c>
      <c r="J488" s="21">
        <f t="shared" si="96"/>
        <v>24522830</v>
      </c>
      <c r="K488" s="16">
        <f t="shared" si="92"/>
        <v>24.522829999999999</v>
      </c>
      <c r="L488" s="26">
        <f t="shared" si="97"/>
        <v>181213183.28977877</v>
      </c>
      <c r="M488" s="16">
        <f t="shared" si="93"/>
        <v>181.21318328977878</v>
      </c>
      <c r="N488" s="3">
        <f t="shared" si="94"/>
        <v>39.324431799999999</v>
      </c>
      <c r="O488" s="3">
        <f t="shared" si="98"/>
        <v>133.55023227772108</v>
      </c>
      <c r="P488" s="3">
        <f t="shared" si="99"/>
        <v>148.6571904252464</v>
      </c>
      <c r="Q488" s="3">
        <f t="shared" si="95"/>
        <v>37.683849555000002</v>
      </c>
      <c r="R488" s="3">
        <f t="shared" si="100"/>
        <v>359.21570405796746</v>
      </c>
      <c r="S488" s="20"/>
    </row>
    <row r="489" spans="2:19" x14ac:dyDescent="0.15">
      <c r="B489" s="55"/>
      <c r="C489" s="6">
        <v>140211</v>
      </c>
      <c r="D489" s="21">
        <v>76388</v>
      </c>
      <c r="E489" s="21">
        <v>77511</v>
      </c>
      <c r="F489" s="21">
        <f t="shared" si="90"/>
        <v>153899</v>
      </c>
      <c r="G489" s="16">
        <f t="shared" si="91"/>
        <v>153.899</v>
      </c>
      <c r="H489" s="21">
        <v>12002741</v>
      </c>
      <c r="I489" s="21">
        <v>11881728</v>
      </c>
      <c r="J489" s="21">
        <f t="shared" si="96"/>
        <v>23884469</v>
      </c>
      <c r="K489" s="16">
        <f t="shared" si="92"/>
        <v>23.884468999999999</v>
      </c>
      <c r="L489" s="26">
        <f t="shared" si="97"/>
        <v>176222373.09930685</v>
      </c>
      <c r="M489" s="16">
        <f t="shared" si="93"/>
        <v>176.22237309930685</v>
      </c>
      <c r="N489" s="3">
        <f t="shared" si="94"/>
        <v>41.219595699999999</v>
      </c>
      <c r="O489" s="3">
        <f t="shared" si="98"/>
        <v>129.86417358761798</v>
      </c>
      <c r="P489" s="3">
        <f t="shared" si="99"/>
        <v>145.05681995383995</v>
      </c>
      <c r="Q489" s="3">
        <f t="shared" si="95"/>
        <v>37.135816636499996</v>
      </c>
      <c r="R489" s="3">
        <f t="shared" si="100"/>
        <v>353.27640587795798</v>
      </c>
      <c r="S489" s="20"/>
    </row>
    <row r="490" spans="2:19" x14ac:dyDescent="0.15">
      <c r="B490" s="55"/>
      <c r="C490" s="6">
        <v>140212</v>
      </c>
      <c r="D490" s="21">
        <v>52560</v>
      </c>
      <c r="E490" s="21">
        <v>52886</v>
      </c>
      <c r="F490" s="21">
        <f t="shared" si="90"/>
        <v>105446</v>
      </c>
      <c r="G490" s="16">
        <f t="shared" si="91"/>
        <v>105.446</v>
      </c>
      <c r="H490" s="21">
        <v>7898547</v>
      </c>
      <c r="I490" s="21">
        <v>7870546</v>
      </c>
      <c r="J490" s="21">
        <f t="shared" si="96"/>
        <v>15769093</v>
      </c>
      <c r="K490" s="16">
        <f t="shared" si="92"/>
        <v>15.769093</v>
      </c>
      <c r="L490" s="26">
        <f t="shared" si="97"/>
        <v>113502883.47668366</v>
      </c>
      <c r="M490" s="16">
        <f t="shared" si="93"/>
        <v>113.50288347668366</v>
      </c>
      <c r="N490" s="3">
        <f t="shared" si="94"/>
        <v>32.774237800000002</v>
      </c>
      <c r="O490" s="3">
        <f t="shared" si="98"/>
        <v>83.923698298106288</v>
      </c>
      <c r="P490" s="3">
        <f t="shared" si="99"/>
        <v>99.810980140079579</v>
      </c>
      <c r="Q490" s="3">
        <f t="shared" si="95"/>
        <v>30.1687663405</v>
      </c>
      <c r="R490" s="3">
        <f t="shared" si="100"/>
        <v>246.67768257868585</v>
      </c>
      <c r="S490" s="20"/>
    </row>
    <row r="491" spans="2:19" x14ac:dyDescent="0.15">
      <c r="B491" s="55"/>
      <c r="C491" s="6">
        <v>140221</v>
      </c>
      <c r="D491" s="21">
        <v>73887</v>
      </c>
      <c r="E491" s="21">
        <v>74286</v>
      </c>
      <c r="F491" s="21">
        <f t="shared" si="90"/>
        <v>148173</v>
      </c>
      <c r="G491" s="16">
        <f t="shared" si="91"/>
        <v>148.173</v>
      </c>
      <c r="H491" s="21">
        <v>17725351</v>
      </c>
      <c r="I491" s="21">
        <v>17678413</v>
      </c>
      <c r="J491" s="21">
        <f t="shared" si="96"/>
        <v>35403764</v>
      </c>
      <c r="K491" s="16">
        <f t="shared" si="92"/>
        <v>35.403764000000002</v>
      </c>
      <c r="L491" s="26">
        <f t="shared" si="97"/>
        <v>267264764.69532406</v>
      </c>
      <c r="M491" s="16">
        <f t="shared" si="93"/>
        <v>267.26476469532406</v>
      </c>
      <c r="N491" s="3">
        <f t="shared" si="94"/>
        <v>40.221553900000004</v>
      </c>
      <c r="O491" s="3">
        <f t="shared" si="98"/>
        <v>197.81037068106517</v>
      </c>
      <c r="P491" s="3">
        <f t="shared" si="99"/>
        <v>210.73480125120679</v>
      </c>
      <c r="Q491" s="3">
        <f t="shared" si="95"/>
        <v>47.025131393999999</v>
      </c>
      <c r="R491" s="3">
        <f t="shared" si="100"/>
        <v>495.79185722627199</v>
      </c>
      <c r="S491" s="20"/>
    </row>
    <row r="492" spans="2:19" x14ac:dyDescent="0.15">
      <c r="B492" s="55"/>
      <c r="C492" s="6">
        <v>140222</v>
      </c>
      <c r="D492" s="21">
        <v>62361</v>
      </c>
      <c r="E492" s="21">
        <v>63188</v>
      </c>
      <c r="F492" s="21">
        <f t="shared" si="90"/>
        <v>125549</v>
      </c>
      <c r="G492" s="16">
        <f t="shared" si="91"/>
        <v>125.54900000000001</v>
      </c>
      <c r="H492" s="21">
        <v>15149482</v>
      </c>
      <c r="I492" s="21">
        <v>15112121</v>
      </c>
      <c r="J492" s="21">
        <f t="shared" si="96"/>
        <v>30261603</v>
      </c>
      <c r="K492" s="16">
        <f t="shared" si="92"/>
        <v>30.261603000000001</v>
      </c>
      <c r="L492" s="26">
        <f t="shared" si="97"/>
        <v>226383781.65615219</v>
      </c>
      <c r="M492" s="16">
        <f t="shared" si="93"/>
        <v>226.38378165615219</v>
      </c>
      <c r="N492" s="3">
        <f t="shared" si="94"/>
        <v>36.278190699999996</v>
      </c>
      <c r="O492" s="3">
        <f t="shared" si="98"/>
        <v>167.11576885563056</v>
      </c>
      <c r="P492" s="3">
        <f t="shared" si="99"/>
        <v>181.24326008674819</v>
      </c>
      <c r="Q492" s="3">
        <f t="shared" si="95"/>
        <v>42.610586175500003</v>
      </c>
      <c r="R492" s="3">
        <f t="shared" si="100"/>
        <v>427.24780581787877</v>
      </c>
      <c r="S492" s="20"/>
    </row>
    <row r="493" spans="2:19" x14ac:dyDescent="0.15">
      <c r="B493" s="55"/>
      <c r="C493" s="6">
        <v>140223</v>
      </c>
      <c r="D493" s="21">
        <v>43341</v>
      </c>
      <c r="E493" s="21">
        <v>43404</v>
      </c>
      <c r="F493" s="21">
        <f t="shared" si="90"/>
        <v>86745</v>
      </c>
      <c r="G493" s="16">
        <f t="shared" si="91"/>
        <v>86.745000000000005</v>
      </c>
      <c r="H493" s="21">
        <v>7806703</v>
      </c>
      <c r="I493" s="21">
        <v>7803708</v>
      </c>
      <c r="J493" s="21">
        <f t="shared" si="96"/>
        <v>15610411</v>
      </c>
      <c r="K493" s="16">
        <f t="shared" si="92"/>
        <v>15.610410999999999</v>
      </c>
      <c r="L493" s="26">
        <f t="shared" si="97"/>
        <v>112292154.30277936</v>
      </c>
      <c r="M493" s="16">
        <f t="shared" si="93"/>
        <v>112.29215430277937</v>
      </c>
      <c r="N493" s="3">
        <f t="shared" si="94"/>
        <v>29.514653500000001</v>
      </c>
      <c r="O493" s="3">
        <f t="shared" si="98"/>
        <v>83.043835312099688</v>
      </c>
      <c r="P493" s="3">
        <f t="shared" si="99"/>
        <v>98.937560114025018</v>
      </c>
      <c r="Q493" s="3">
        <f t="shared" si="95"/>
        <v>30.032537843500002</v>
      </c>
      <c r="R493" s="3">
        <f t="shared" si="100"/>
        <v>241.5285867696247</v>
      </c>
      <c r="S493" s="20"/>
    </row>
    <row r="494" spans="2:19" x14ac:dyDescent="0.15">
      <c r="B494" s="55"/>
      <c r="C494" s="6">
        <v>140224</v>
      </c>
      <c r="D494" s="21">
        <v>99435</v>
      </c>
      <c r="E494" s="21">
        <v>99704</v>
      </c>
      <c r="F494" s="21">
        <f t="shared" si="90"/>
        <v>199139</v>
      </c>
      <c r="G494" s="16">
        <f t="shared" si="91"/>
        <v>199.13900000000001</v>
      </c>
      <c r="H494" s="21">
        <v>22839687</v>
      </c>
      <c r="I494" s="21">
        <v>22798815</v>
      </c>
      <c r="J494" s="21">
        <f t="shared" si="96"/>
        <v>45638502</v>
      </c>
      <c r="K494" s="16">
        <f t="shared" si="92"/>
        <v>45.638502000000003</v>
      </c>
      <c r="L494" s="26">
        <f t="shared" si="97"/>
        <v>349560410.55323601</v>
      </c>
      <c r="M494" s="16">
        <f t="shared" si="93"/>
        <v>349.56041055323601</v>
      </c>
      <c r="N494" s="3">
        <f t="shared" si="94"/>
        <v>49.104927700000005</v>
      </c>
      <c r="O494" s="3">
        <f t="shared" si="98"/>
        <v>260.51259727115917</v>
      </c>
      <c r="P494" s="3">
        <f t="shared" si="99"/>
        <v>270.10288017310444</v>
      </c>
      <c r="Q494" s="3">
        <f t="shared" si="95"/>
        <v>55.811653966999998</v>
      </c>
      <c r="R494" s="3">
        <f t="shared" si="100"/>
        <v>635.53205911126361</v>
      </c>
      <c r="S494" s="20"/>
    </row>
    <row r="495" spans="2:19" x14ac:dyDescent="0.15">
      <c r="B495" s="55"/>
      <c r="C495" s="6">
        <v>140225</v>
      </c>
      <c r="D495" s="21">
        <v>74896</v>
      </c>
      <c r="E495" s="21">
        <v>75123</v>
      </c>
      <c r="F495" s="21">
        <f t="shared" si="90"/>
        <v>150019</v>
      </c>
      <c r="G495" s="16">
        <f t="shared" si="91"/>
        <v>150.01900000000001</v>
      </c>
      <c r="H495" s="21">
        <v>18277882</v>
      </c>
      <c r="I495" s="21">
        <v>18237031</v>
      </c>
      <c r="J495" s="21">
        <f t="shared" si="96"/>
        <v>36514913</v>
      </c>
      <c r="K495" s="16">
        <f t="shared" si="92"/>
        <v>36.514913</v>
      </c>
      <c r="L495" s="26">
        <f t="shared" si="97"/>
        <v>276142943.98267382</v>
      </c>
      <c r="M495" s="16">
        <f t="shared" si="93"/>
        <v>276.14294398267384</v>
      </c>
      <c r="N495" s="3">
        <f t="shared" si="94"/>
        <v>40.543311700000004</v>
      </c>
      <c r="O495" s="3">
        <f t="shared" si="98"/>
        <v>204.51611892538841</v>
      </c>
      <c r="P495" s="3">
        <f t="shared" si="99"/>
        <v>217.13951978910089</v>
      </c>
      <c r="Q495" s="3">
        <f t="shared" si="95"/>
        <v>47.979052810500001</v>
      </c>
      <c r="R495" s="3">
        <f t="shared" si="100"/>
        <v>510.17800322498931</v>
      </c>
      <c r="S495" s="20"/>
    </row>
    <row r="496" spans="2:19" x14ac:dyDescent="0.15">
      <c r="B496" s="55"/>
      <c r="C496" s="6">
        <v>140226</v>
      </c>
      <c r="D496" s="21">
        <v>75953</v>
      </c>
      <c r="E496" s="21">
        <v>78079</v>
      </c>
      <c r="F496" s="21">
        <f t="shared" si="90"/>
        <v>154032</v>
      </c>
      <c r="G496" s="16">
        <f t="shared" si="91"/>
        <v>154.03200000000001</v>
      </c>
      <c r="H496" s="21">
        <v>22407807</v>
      </c>
      <c r="I496" s="21">
        <v>22218278</v>
      </c>
      <c r="J496" s="21">
        <f t="shared" si="96"/>
        <v>44626085</v>
      </c>
      <c r="K496" s="16">
        <f t="shared" si="92"/>
        <v>44.626085000000003</v>
      </c>
      <c r="L496" s="26">
        <f t="shared" si="97"/>
        <v>341371199.48211098</v>
      </c>
      <c r="M496" s="16">
        <f t="shared" si="93"/>
        <v>341.37119948211097</v>
      </c>
      <c r="N496" s="3">
        <f t="shared" si="94"/>
        <v>41.242777599999997</v>
      </c>
      <c r="O496" s="3">
        <f t="shared" si="98"/>
        <v>254.21850193939017</v>
      </c>
      <c r="P496" s="3">
        <f t="shared" si="99"/>
        <v>264.19518330639482</v>
      </c>
      <c r="Q496" s="3">
        <f t="shared" si="95"/>
        <v>54.942493972500003</v>
      </c>
      <c r="R496" s="3">
        <f t="shared" si="100"/>
        <v>614.59895681828493</v>
      </c>
      <c r="S496" s="20"/>
    </row>
    <row r="497" spans="2:19" x14ac:dyDescent="0.15">
      <c r="B497" s="55"/>
      <c r="C497" s="6">
        <v>140227</v>
      </c>
      <c r="D497" s="21">
        <v>58907</v>
      </c>
      <c r="E497" s="21">
        <v>58708</v>
      </c>
      <c r="F497" s="21">
        <f t="shared" si="90"/>
        <v>117615</v>
      </c>
      <c r="G497" s="16">
        <f t="shared" si="91"/>
        <v>117.61499999999999</v>
      </c>
      <c r="H497" s="21">
        <v>14822477</v>
      </c>
      <c r="I497" s="21">
        <v>14565813</v>
      </c>
      <c r="J497" s="21">
        <f t="shared" si="96"/>
        <v>29388290</v>
      </c>
      <c r="K497" s="16">
        <f t="shared" si="92"/>
        <v>29.388290000000001</v>
      </c>
      <c r="L497" s="26">
        <f t="shared" si="97"/>
        <v>219476872.59142292</v>
      </c>
      <c r="M497" s="16">
        <f t="shared" si="93"/>
        <v>219.4768725914229</v>
      </c>
      <c r="N497" s="3">
        <f t="shared" si="94"/>
        <v>34.895294500000006</v>
      </c>
      <c r="O497" s="3">
        <f t="shared" si="98"/>
        <v>161.9595715828072</v>
      </c>
      <c r="P497" s="3">
        <f t="shared" si="99"/>
        <v>176.2606158874525</v>
      </c>
      <c r="Q497" s="3">
        <f t="shared" si="95"/>
        <v>41.860846965</v>
      </c>
      <c r="R497" s="3">
        <f t="shared" si="100"/>
        <v>414.97632893525969</v>
      </c>
      <c r="S497" s="20"/>
    </row>
    <row r="498" spans="2:19" x14ac:dyDescent="0.15">
      <c r="B498" s="55"/>
      <c r="C498" s="6">
        <v>140302</v>
      </c>
      <c r="D498" s="21">
        <v>3546</v>
      </c>
      <c r="E498" s="21">
        <v>3505</v>
      </c>
      <c r="F498" s="21">
        <f t="shared" si="90"/>
        <v>7051</v>
      </c>
      <c r="G498" s="16">
        <f t="shared" si="91"/>
        <v>7.0510000000000002</v>
      </c>
      <c r="H498" s="21">
        <v>214618</v>
      </c>
      <c r="I498" s="21">
        <v>207059</v>
      </c>
      <c r="J498" s="21">
        <f t="shared" si="96"/>
        <v>421677</v>
      </c>
      <c r="K498" s="16">
        <f t="shared" si="92"/>
        <v>0.42167700000000002</v>
      </c>
      <c r="L498" s="26">
        <f t="shared" si="97"/>
        <v>2371924.6549644652</v>
      </c>
      <c r="M498" s="16">
        <f t="shared" si="93"/>
        <v>2.3719246549644653</v>
      </c>
      <c r="N498" s="3">
        <f t="shared" si="94"/>
        <v>15.6239893</v>
      </c>
      <c r="O498" s="3">
        <f t="shared" si="98"/>
        <v>4.2618339186580929</v>
      </c>
      <c r="P498" s="3">
        <f t="shared" si="99"/>
        <v>19.641106446091364</v>
      </c>
      <c r="Q498" s="3">
        <f t="shared" si="95"/>
        <v>16.9930097045</v>
      </c>
      <c r="R498" s="3">
        <f t="shared" si="100"/>
        <v>56.519939369249457</v>
      </c>
      <c r="S498" s="20"/>
    </row>
    <row r="499" spans="2:19" x14ac:dyDescent="0.15">
      <c r="B499" s="55"/>
      <c r="C499" s="6">
        <v>140303</v>
      </c>
      <c r="D499" s="21">
        <v>2703</v>
      </c>
      <c r="E499" s="21">
        <v>2691</v>
      </c>
      <c r="F499" s="21">
        <f t="shared" si="90"/>
        <v>5394</v>
      </c>
      <c r="G499" s="16">
        <f t="shared" si="91"/>
        <v>5.3940000000000001</v>
      </c>
      <c r="H499" s="21">
        <v>157986</v>
      </c>
      <c r="I499" s="21">
        <v>155932</v>
      </c>
      <c r="J499" s="21">
        <f t="shared" si="96"/>
        <v>313918</v>
      </c>
      <c r="K499" s="16">
        <f t="shared" si="92"/>
        <v>0.31391799999999997</v>
      </c>
      <c r="L499" s="26">
        <f t="shared" si="97"/>
        <v>1725549.55376673</v>
      </c>
      <c r="M499" s="16">
        <f t="shared" si="93"/>
        <v>1.72554955376673</v>
      </c>
      <c r="N499" s="3">
        <f t="shared" si="94"/>
        <v>15.335174199999999</v>
      </c>
      <c r="O499" s="3">
        <f t="shared" si="98"/>
        <v>3.8049961816944435</v>
      </c>
      <c r="P499" s="3">
        <f t="shared" si="99"/>
        <v>19.174811448087318</v>
      </c>
      <c r="Q499" s="3">
        <f t="shared" si="95"/>
        <v>16.900498602999999</v>
      </c>
      <c r="R499" s="3">
        <f t="shared" si="100"/>
        <v>55.21548043278176</v>
      </c>
      <c r="S499" s="20"/>
    </row>
    <row r="500" spans="2:19" x14ac:dyDescent="0.15">
      <c r="B500" s="55"/>
      <c r="C500" s="6">
        <v>140311</v>
      </c>
      <c r="D500" s="21">
        <v>60169</v>
      </c>
      <c r="E500" s="21">
        <v>59930</v>
      </c>
      <c r="F500" s="21">
        <f t="shared" si="90"/>
        <v>120099</v>
      </c>
      <c r="G500" s="16">
        <f t="shared" si="91"/>
        <v>120.099</v>
      </c>
      <c r="H500" s="21">
        <v>13716776</v>
      </c>
      <c r="I500" s="21">
        <v>13541161</v>
      </c>
      <c r="J500" s="21">
        <f t="shared" si="96"/>
        <v>27257937</v>
      </c>
      <c r="K500" s="16">
        <f t="shared" si="92"/>
        <v>27.257936999999998</v>
      </c>
      <c r="L500" s="26">
        <f t="shared" si="97"/>
        <v>202676199.30640849</v>
      </c>
      <c r="M500" s="16">
        <f t="shared" si="93"/>
        <v>202.67619930640851</v>
      </c>
      <c r="N500" s="3">
        <f t="shared" si="94"/>
        <v>35.3282557</v>
      </c>
      <c r="O500" s="3">
        <f t="shared" si="98"/>
        <v>149.45325494892316</v>
      </c>
      <c r="P500" s="3">
        <f t="shared" si="99"/>
        <v>164.14061017964309</v>
      </c>
      <c r="Q500" s="3">
        <f t="shared" si="95"/>
        <v>40.031938914500003</v>
      </c>
      <c r="R500" s="3">
        <f t="shared" si="100"/>
        <v>388.95405974306624</v>
      </c>
      <c r="S500" s="20"/>
    </row>
    <row r="501" spans="2:19" x14ac:dyDescent="0.15">
      <c r="B501" s="55"/>
      <c r="C501" s="6">
        <v>140321</v>
      </c>
      <c r="D501" s="21">
        <v>100282</v>
      </c>
      <c r="E501" s="21">
        <v>100624</v>
      </c>
      <c r="F501" s="21">
        <f t="shared" si="90"/>
        <v>200906</v>
      </c>
      <c r="G501" s="16">
        <f t="shared" si="91"/>
        <v>200.90600000000001</v>
      </c>
      <c r="H501" s="21">
        <v>26282368</v>
      </c>
      <c r="I501" s="21">
        <v>26192093</v>
      </c>
      <c r="J501" s="21">
        <f t="shared" si="96"/>
        <v>52474461</v>
      </c>
      <c r="K501" s="16">
        <f t="shared" si="92"/>
        <v>52.474460999999998</v>
      </c>
      <c r="L501" s="26">
        <f t="shared" si="97"/>
        <v>405100109.531784</v>
      </c>
      <c r="M501" s="16">
        <f t="shared" si="93"/>
        <v>405.10010953178397</v>
      </c>
      <c r="N501" s="3">
        <f t="shared" si="94"/>
        <v>49.412915800000007</v>
      </c>
      <c r="O501" s="3">
        <f t="shared" si="98"/>
        <v>303.51806626009193</v>
      </c>
      <c r="P501" s="3">
        <f t="shared" si="99"/>
        <v>310.16921901622896</v>
      </c>
      <c r="Q501" s="3">
        <f t="shared" si="95"/>
        <v>61.6803247685</v>
      </c>
      <c r="R501" s="3">
        <f t="shared" si="100"/>
        <v>724.78052584482089</v>
      </c>
      <c r="S501" s="20"/>
    </row>
    <row r="502" spans="2:19" x14ac:dyDescent="0.15">
      <c r="B502" s="55"/>
      <c r="C502" s="6">
        <v>140322</v>
      </c>
      <c r="D502" s="21">
        <v>140559</v>
      </c>
      <c r="E502" s="21">
        <v>139621</v>
      </c>
      <c r="F502" s="21">
        <f t="shared" si="90"/>
        <v>280180</v>
      </c>
      <c r="G502" s="16">
        <f t="shared" si="91"/>
        <v>280.18</v>
      </c>
      <c r="H502" s="21">
        <v>50050623</v>
      </c>
      <c r="I502" s="21">
        <v>49533067</v>
      </c>
      <c r="J502" s="21">
        <f t="shared" si="96"/>
        <v>99583690</v>
      </c>
      <c r="K502" s="16">
        <f t="shared" si="92"/>
        <v>99.583690000000004</v>
      </c>
      <c r="L502" s="26">
        <f t="shared" si="97"/>
        <v>796489095.73418903</v>
      </c>
      <c r="M502" s="16">
        <f t="shared" si="93"/>
        <v>796.48909573418905</v>
      </c>
      <c r="N502" s="3">
        <f t="shared" si="94"/>
        <v>63.230373999999998</v>
      </c>
      <c r="O502" s="3">
        <f t="shared" si="98"/>
        <v>622.32123639274312</v>
      </c>
      <c r="P502" s="3">
        <f t="shared" si="99"/>
        <v>592.51723366264389</v>
      </c>
      <c r="Q502" s="3">
        <f t="shared" si="95"/>
        <v>102.12359786500001</v>
      </c>
      <c r="R502" s="3">
        <f t="shared" si="100"/>
        <v>1380.192441920387</v>
      </c>
      <c r="S502" s="20"/>
    </row>
    <row r="503" spans="2:19" x14ac:dyDescent="0.15">
      <c r="B503" s="55"/>
      <c r="C503" s="6">
        <v>140402</v>
      </c>
      <c r="D503" s="21">
        <v>6945</v>
      </c>
      <c r="E503" s="21">
        <v>6913</v>
      </c>
      <c r="F503" s="21">
        <f t="shared" si="90"/>
        <v>13858</v>
      </c>
      <c r="G503" s="16">
        <f t="shared" si="91"/>
        <v>13.858000000000001</v>
      </c>
      <c r="H503" s="21">
        <v>368946</v>
      </c>
      <c r="I503" s="21">
        <v>362022</v>
      </c>
      <c r="J503" s="21">
        <f t="shared" si="96"/>
        <v>730968</v>
      </c>
      <c r="K503" s="16">
        <f t="shared" si="92"/>
        <v>0.73096799999999995</v>
      </c>
      <c r="L503" s="26">
        <f t="shared" si="97"/>
        <v>4286322.0600809008</v>
      </c>
      <c r="M503" s="16">
        <f t="shared" si="93"/>
        <v>4.2863220600809004</v>
      </c>
      <c r="N503" s="3">
        <f t="shared" si="94"/>
        <v>16.8104494</v>
      </c>
      <c r="O503" s="3">
        <f t="shared" si="98"/>
        <v>5.6153114333533942</v>
      </c>
      <c r="P503" s="3">
        <f t="shared" si="99"/>
        <v>21.02215273414236</v>
      </c>
      <c r="Q503" s="3">
        <f t="shared" si="95"/>
        <v>17.258536028000002</v>
      </c>
      <c r="R503" s="3">
        <f t="shared" si="100"/>
        <v>60.706449595495755</v>
      </c>
      <c r="S503" s="20"/>
    </row>
    <row r="504" spans="2:19" x14ac:dyDescent="0.15">
      <c r="B504" s="55"/>
      <c r="C504" s="6">
        <v>140411</v>
      </c>
      <c r="D504" s="21">
        <v>22640</v>
      </c>
      <c r="E504" s="21">
        <v>22762</v>
      </c>
      <c r="F504" s="21">
        <f t="shared" si="90"/>
        <v>45402</v>
      </c>
      <c r="G504" s="16">
        <f t="shared" si="91"/>
        <v>45.402000000000001</v>
      </c>
      <c r="H504" s="21">
        <v>1615024</v>
      </c>
      <c r="I504" s="21">
        <v>1608108</v>
      </c>
      <c r="J504" s="21">
        <f t="shared" si="96"/>
        <v>3223132</v>
      </c>
      <c r="K504" s="16">
        <f t="shared" si="92"/>
        <v>3.2231320000000001</v>
      </c>
      <c r="L504" s="26">
        <f t="shared" si="97"/>
        <v>20977039.383072104</v>
      </c>
      <c r="M504" s="16">
        <f t="shared" si="93"/>
        <v>20.977039383072103</v>
      </c>
      <c r="N504" s="3">
        <f t="shared" si="94"/>
        <v>22.308568600000001</v>
      </c>
      <c r="O504" s="3">
        <f t="shared" si="98"/>
        <v>17.443583876517241</v>
      </c>
      <c r="P504" s="3">
        <f t="shared" si="99"/>
        <v>33.06283621094822</v>
      </c>
      <c r="Q504" s="3">
        <f t="shared" si="95"/>
        <v>19.398058821999999</v>
      </c>
      <c r="R504" s="3">
        <f t="shared" si="100"/>
        <v>92.213047509465454</v>
      </c>
      <c r="S504" s="20"/>
    </row>
    <row r="505" spans="2:19" x14ac:dyDescent="0.15">
      <c r="B505" s="55"/>
      <c r="C505" s="6">
        <v>140421</v>
      </c>
      <c r="D505" s="21">
        <v>37447</v>
      </c>
      <c r="E505" s="21">
        <v>37523</v>
      </c>
      <c r="F505" s="21">
        <f t="shared" si="90"/>
        <v>74970</v>
      </c>
      <c r="G505" s="16">
        <f t="shared" si="91"/>
        <v>74.97</v>
      </c>
      <c r="H505" s="21">
        <v>4270660</v>
      </c>
      <c r="I505" s="21">
        <v>4256804</v>
      </c>
      <c r="J505" s="21">
        <f t="shared" si="96"/>
        <v>8527464</v>
      </c>
      <c r="K505" s="16">
        <f t="shared" si="92"/>
        <v>8.5274640000000002</v>
      </c>
      <c r="L505" s="26">
        <f t="shared" si="97"/>
        <v>59102317.142046824</v>
      </c>
      <c r="M505" s="16">
        <f t="shared" si="93"/>
        <v>59.102317142046822</v>
      </c>
      <c r="N505" s="3">
        <f t="shared" si="94"/>
        <v>27.462271000000001</v>
      </c>
      <c r="O505" s="3">
        <f t="shared" si="98"/>
        <v>44.65005437938219</v>
      </c>
      <c r="P505" s="3">
        <f t="shared" si="99"/>
        <v>60.566411586272579</v>
      </c>
      <c r="Q505" s="3">
        <f t="shared" si="95"/>
        <v>23.951827844</v>
      </c>
      <c r="R505" s="3">
        <f t="shared" si="100"/>
        <v>156.63056480965477</v>
      </c>
      <c r="S505" s="20"/>
    </row>
    <row r="506" spans="2:19" x14ac:dyDescent="0.15">
      <c r="B506" s="55"/>
      <c r="C506" s="6">
        <v>140423</v>
      </c>
      <c r="D506" s="21">
        <v>127997</v>
      </c>
      <c r="E506" s="21">
        <v>128680</v>
      </c>
      <c r="F506" s="21">
        <f t="shared" si="90"/>
        <v>256677</v>
      </c>
      <c r="G506" s="16">
        <f t="shared" si="91"/>
        <v>256.67700000000002</v>
      </c>
      <c r="H506" s="21">
        <v>25484080</v>
      </c>
      <c r="I506" s="21">
        <v>25096269</v>
      </c>
      <c r="J506" s="21">
        <f t="shared" si="96"/>
        <v>50580349</v>
      </c>
      <c r="K506" s="16">
        <f t="shared" si="92"/>
        <v>50.580348999999998</v>
      </c>
      <c r="L506" s="26">
        <f t="shared" si="97"/>
        <v>389670089.2268312</v>
      </c>
      <c r="M506" s="16">
        <f t="shared" si="93"/>
        <v>389.67008922683118</v>
      </c>
      <c r="N506" s="3">
        <f t="shared" si="94"/>
        <v>59.133801099999999</v>
      </c>
      <c r="O506" s="3">
        <f t="shared" si="98"/>
        <v>291.51460108925778</v>
      </c>
      <c r="P506" s="3">
        <f t="shared" si="99"/>
        <v>299.03800236823605</v>
      </c>
      <c r="Q506" s="3">
        <f t="shared" si="95"/>
        <v>60.054229616500002</v>
      </c>
      <c r="R506" s="3">
        <f t="shared" si="100"/>
        <v>709.74063417399395</v>
      </c>
      <c r="S506" s="20"/>
    </row>
    <row r="507" spans="2:19" x14ac:dyDescent="0.15">
      <c r="B507" s="55"/>
      <c r="C507" s="6">
        <v>140424</v>
      </c>
      <c r="D507" s="21">
        <v>95047</v>
      </c>
      <c r="E507" s="21">
        <v>97416</v>
      </c>
      <c r="F507" s="21">
        <f t="shared" si="90"/>
        <v>192463</v>
      </c>
      <c r="G507" s="16">
        <f t="shared" si="91"/>
        <v>192.46299999999999</v>
      </c>
      <c r="H507" s="21">
        <v>24797983</v>
      </c>
      <c r="I507" s="21">
        <v>24724261</v>
      </c>
      <c r="J507" s="21">
        <f t="shared" si="96"/>
        <v>49522244</v>
      </c>
      <c r="K507" s="16">
        <f t="shared" si="92"/>
        <v>49.522244000000001</v>
      </c>
      <c r="L507" s="26">
        <f t="shared" si="97"/>
        <v>381063778.76196259</v>
      </c>
      <c r="M507" s="16">
        <f t="shared" si="93"/>
        <v>381.06377876196257</v>
      </c>
      <c r="N507" s="3">
        <f t="shared" si="94"/>
        <v>47.941300900000002</v>
      </c>
      <c r="O507" s="3">
        <f t="shared" si="98"/>
        <v>284.83811763104148</v>
      </c>
      <c r="P507" s="3">
        <f t="shared" si="99"/>
        <v>292.82940999887984</v>
      </c>
      <c r="Q507" s="3">
        <f t="shared" si="95"/>
        <v>59.145846474000003</v>
      </c>
      <c r="R507" s="3">
        <f t="shared" si="100"/>
        <v>684.75467500392131</v>
      </c>
      <c r="S507" s="20"/>
    </row>
    <row r="508" spans="2:19" x14ac:dyDescent="0.15">
      <c r="B508" s="55"/>
      <c r="C508" s="6">
        <v>140425</v>
      </c>
      <c r="D508" s="21">
        <v>98325</v>
      </c>
      <c r="E508" s="21">
        <v>98195</v>
      </c>
      <c r="F508" s="21">
        <f t="shared" si="90"/>
        <v>196520</v>
      </c>
      <c r="G508" s="16">
        <f t="shared" si="91"/>
        <v>196.52</v>
      </c>
      <c r="H508" s="21">
        <v>18520122</v>
      </c>
      <c r="I508" s="21">
        <v>18487673</v>
      </c>
      <c r="J508" s="21">
        <f t="shared" si="96"/>
        <v>37007795</v>
      </c>
      <c r="K508" s="16">
        <f t="shared" si="92"/>
        <v>37.007795000000002</v>
      </c>
      <c r="L508" s="26">
        <f t="shared" si="97"/>
        <v>280085843.6049822</v>
      </c>
      <c r="M508" s="16">
        <f t="shared" si="93"/>
        <v>280.08584360498219</v>
      </c>
      <c r="N508" s="3">
        <f t="shared" si="94"/>
        <v>48.648436000000004</v>
      </c>
      <c r="O508" s="3">
        <f t="shared" si="98"/>
        <v>207.49876710347175</v>
      </c>
      <c r="P508" s="3">
        <f t="shared" si="99"/>
        <v>219.98392757663416</v>
      </c>
      <c r="Q508" s="3">
        <f t="shared" si="95"/>
        <v>48.402192007500005</v>
      </c>
      <c r="R508" s="3">
        <f t="shared" si="100"/>
        <v>524.53332268760596</v>
      </c>
      <c r="S508" s="20"/>
    </row>
    <row r="509" spans="2:19" x14ac:dyDescent="0.15">
      <c r="B509" s="55"/>
      <c r="C509" s="6">
        <v>140426</v>
      </c>
      <c r="D509" s="21">
        <v>64190</v>
      </c>
      <c r="E509" s="21">
        <v>64536</v>
      </c>
      <c r="F509" s="21">
        <f t="shared" si="90"/>
        <v>128726</v>
      </c>
      <c r="G509" s="16">
        <f t="shared" si="91"/>
        <v>128.726</v>
      </c>
      <c r="H509" s="21">
        <v>20540424</v>
      </c>
      <c r="I509" s="21">
        <v>20133871</v>
      </c>
      <c r="J509" s="21">
        <f t="shared" si="96"/>
        <v>40674295</v>
      </c>
      <c r="K509" s="16">
        <f t="shared" si="92"/>
        <v>40.674295000000001</v>
      </c>
      <c r="L509" s="26">
        <f t="shared" si="97"/>
        <v>309503727.81755459</v>
      </c>
      <c r="M509" s="16">
        <f t="shared" si="93"/>
        <v>309.50372781755459</v>
      </c>
      <c r="N509" s="3">
        <f t="shared" si="94"/>
        <v>36.831941799999996</v>
      </c>
      <c r="O509" s="3">
        <f t="shared" si="98"/>
        <v>229.84056350828723</v>
      </c>
      <c r="P509" s="3">
        <f t="shared" si="99"/>
        <v>241.20598924758389</v>
      </c>
      <c r="Q509" s="3">
        <f t="shared" si="95"/>
        <v>51.549882257500002</v>
      </c>
      <c r="R509" s="3">
        <f t="shared" si="100"/>
        <v>559.42837681337107</v>
      </c>
      <c r="S509" s="20"/>
    </row>
    <row r="510" spans="2:19" x14ac:dyDescent="0.15">
      <c r="B510" s="55"/>
      <c r="C510" s="6">
        <v>140427</v>
      </c>
      <c r="D510" s="21">
        <v>63149</v>
      </c>
      <c r="E510" s="21">
        <v>63229</v>
      </c>
      <c r="F510" s="21">
        <f t="shared" si="90"/>
        <v>126378</v>
      </c>
      <c r="G510" s="16">
        <f t="shared" si="91"/>
        <v>126.378</v>
      </c>
      <c r="H510" s="21">
        <v>12916881</v>
      </c>
      <c r="I510" s="21">
        <v>12887002</v>
      </c>
      <c r="J510" s="21">
        <f t="shared" si="96"/>
        <v>25803883</v>
      </c>
      <c r="K510" s="16">
        <f t="shared" si="92"/>
        <v>25.803882999999999</v>
      </c>
      <c r="L510" s="26">
        <f t="shared" si="97"/>
        <v>191250254.22553873</v>
      </c>
      <c r="M510" s="16">
        <f t="shared" si="93"/>
        <v>191.25025422553873</v>
      </c>
      <c r="N510" s="3">
        <f t="shared" si="94"/>
        <v>36.422685399999999</v>
      </c>
      <c r="O510" s="3">
        <f t="shared" si="98"/>
        <v>140.97687896164055</v>
      </c>
      <c r="P510" s="3">
        <f t="shared" si="99"/>
        <v>155.89793339830365</v>
      </c>
      <c r="Q510" s="3">
        <f t="shared" si="95"/>
        <v>38.783633555500003</v>
      </c>
      <c r="R510" s="3">
        <f t="shared" si="100"/>
        <v>372.08113131544422</v>
      </c>
      <c r="S510" s="20"/>
    </row>
    <row r="511" spans="2:19" x14ac:dyDescent="0.15">
      <c r="B511" s="55"/>
      <c r="C511" s="6">
        <v>140428</v>
      </c>
      <c r="D511" s="21">
        <v>65532</v>
      </c>
      <c r="E511" s="21">
        <v>66150</v>
      </c>
      <c r="F511" s="21">
        <f t="shared" si="90"/>
        <v>131682</v>
      </c>
      <c r="G511" s="16">
        <f t="shared" si="91"/>
        <v>131.68199999999999</v>
      </c>
      <c r="H511" s="21">
        <v>9504010</v>
      </c>
      <c r="I511" s="21">
        <v>9483358</v>
      </c>
      <c r="J511" s="21">
        <f t="shared" si="96"/>
        <v>18987368</v>
      </c>
      <c r="K511" s="16">
        <f t="shared" si="92"/>
        <v>18.987368</v>
      </c>
      <c r="L511" s="26">
        <f t="shared" si="97"/>
        <v>138198889.01878992</v>
      </c>
      <c r="M511" s="16">
        <f t="shared" si="93"/>
        <v>138.19888901878991</v>
      </c>
      <c r="N511" s="3">
        <f t="shared" si="94"/>
        <v>37.3471726</v>
      </c>
      <c r="O511" s="3">
        <f t="shared" si="98"/>
        <v>101.92839916621571</v>
      </c>
      <c r="P511" s="3">
        <f t="shared" si="99"/>
        <v>117.62667853815503</v>
      </c>
      <c r="Q511" s="3">
        <f t="shared" si="95"/>
        <v>32.931655427999999</v>
      </c>
      <c r="R511" s="3">
        <f t="shared" si="100"/>
        <v>289.83390573237074</v>
      </c>
      <c r="S511" s="20"/>
    </row>
    <row r="512" spans="2:19" x14ac:dyDescent="0.15">
      <c r="B512" s="55"/>
      <c r="C512" s="6">
        <v>140429</v>
      </c>
      <c r="D512" s="21">
        <v>116171</v>
      </c>
      <c r="E512" s="21">
        <v>118471</v>
      </c>
      <c r="F512" s="21">
        <f t="shared" si="90"/>
        <v>234642</v>
      </c>
      <c r="G512" s="16">
        <f t="shared" si="91"/>
        <v>234.642</v>
      </c>
      <c r="H512" s="21">
        <v>21275011</v>
      </c>
      <c r="I512" s="21">
        <v>21282090</v>
      </c>
      <c r="J512" s="21">
        <f t="shared" si="96"/>
        <v>42557101</v>
      </c>
      <c r="K512" s="16">
        <f t="shared" si="92"/>
        <v>42.557101000000003</v>
      </c>
      <c r="L512" s="26">
        <f t="shared" si="97"/>
        <v>324666933.46433747</v>
      </c>
      <c r="M512" s="16">
        <f t="shared" si="93"/>
        <v>324.66693346433749</v>
      </c>
      <c r="N512" s="3">
        <f t="shared" si="94"/>
        <v>55.293100600000002</v>
      </c>
      <c r="O512" s="3">
        <f t="shared" si="98"/>
        <v>241.41729739087029</v>
      </c>
      <c r="P512" s="3">
        <f t="shared" si="99"/>
        <v>252.14472580117305</v>
      </c>
      <c r="Q512" s="3">
        <f t="shared" si="95"/>
        <v>53.1662712085</v>
      </c>
      <c r="R512" s="3">
        <f t="shared" si="100"/>
        <v>602.02139500054341</v>
      </c>
      <c r="S512" s="20"/>
    </row>
    <row r="513" spans="2:19" x14ac:dyDescent="0.15">
      <c r="B513" s="55"/>
      <c r="C513" s="6">
        <v>140430</v>
      </c>
      <c r="D513" s="21">
        <v>112427</v>
      </c>
      <c r="E513" s="21">
        <v>115177</v>
      </c>
      <c r="F513" s="21">
        <f t="shared" si="90"/>
        <v>227604</v>
      </c>
      <c r="G513" s="16">
        <f t="shared" si="91"/>
        <v>227.60400000000001</v>
      </c>
      <c r="H513" s="21">
        <v>26665902</v>
      </c>
      <c r="I513" s="21">
        <v>26511585</v>
      </c>
      <c r="J513" s="21">
        <f t="shared" si="96"/>
        <v>53177487</v>
      </c>
      <c r="K513" s="16">
        <f t="shared" si="92"/>
        <v>53.177486999999999</v>
      </c>
      <c r="L513" s="26">
        <f t="shared" si="97"/>
        <v>410834790.1868962</v>
      </c>
      <c r="M513" s="16">
        <f t="shared" si="93"/>
        <v>410.83479018689621</v>
      </c>
      <c r="N513" s="3">
        <f t="shared" si="94"/>
        <v>54.066377200000005</v>
      </c>
      <c r="O513" s="3">
        <f t="shared" si="98"/>
        <v>307.99016602253545</v>
      </c>
      <c r="P513" s="3">
        <f t="shared" si="99"/>
        <v>314.3062176408269</v>
      </c>
      <c r="Q513" s="3">
        <f t="shared" si="95"/>
        <v>62.2838725895</v>
      </c>
      <c r="R513" s="3">
        <f t="shared" si="100"/>
        <v>738.64663345286237</v>
      </c>
      <c r="S513" s="20"/>
    </row>
    <row r="514" spans="2:19" x14ac:dyDescent="0.15">
      <c r="B514" s="55"/>
      <c r="C514" s="6">
        <v>140431</v>
      </c>
      <c r="D514" s="21">
        <v>103776</v>
      </c>
      <c r="E514" s="21">
        <v>104236</v>
      </c>
      <c r="F514" s="21">
        <f t="shared" si="90"/>
        <v>208012</v>
      </c>
      <c r="G514" s="16">
        <f t="shared" si="91"/>
        <v>208.012</v>
      </c>
      <c r="H514" s="21">
        <v>38372403</v>
      </c>
      <c r="I514" s="21">
        <v>38230332</v>
      </c>
      <c r="J514" s="21">
        <f t="shared" si="96"/>
        <v>76602735</v>
      </c>
      <c r="K514" s="16">
        <f t="shared" si="92"/>
        <v>76.602734999999996</v>
      </c>
      <c r="L514" s="26">
        <f t="shared" si="97"/>
        <v>603954674.93615532</v>
      </c>
      <c r="M514" s="16">
        <f t="shared" si="93"/>
        <v>603.95467493615536</v>
      </c>
      <c r="N514" s="3">
        <f t="shared" si="94"/>
        <v>50.6514916</v>
      </c>
      <c r="O514" s="3">
        <f t="shared" si="98"/>
        <v>462.04789481885149</v>
      </c>
      <c r="P514" s="3">
        <f t="shared" si="99"/>
        <v>453.62290249894244</v>
      </c>
      <c r="Q514" s="3">
        <f t="shared" si="95"/>
        <v>82.394447997499995</v>
      </c>
      <c r="R514" s="3">
        <f t="shared" si="100"/>
        <v>1048.716736915294</v>
      </c>
      <c r="S514" s="20"/>
    </row>
    <row r="515" spans="2:19" x14ac:dyDescent="0.15">
      <c r="B515" s="55"/>
      <c r="C515" s="6">
        <v>140481</v>
      </c>
      <c r="D515" s="21">
        <v>42307</v>
      </c>
      <c r="E515" s="21">
        <v>42714</v>
      </c>
      <c r="F515" s="21">
        <f t="shared" ref="F515:F578" si="101">D515+E515</f>
        <v>85021</v>
      </c>
      <c r="G515" s="16">
        <f t="shared" ref="G515:G578" si="102">F515/1000</f>
        <v>85.021000000000001</v>
      </c>
      <c r="H515" s="21">
        <v>4877019</v>
      </c>
      <c r="I515" s="21">
        <v>4863827</v>
      </c>
      <c r="J515" s="21">
        <f t="shared" si="96"/>
        <v>9740846</v>
      </c>
      <c r="K515" s="16">
        <f t="shared" ref="K515:K578" si="103">J515/1000000</f>
        <v>9.7408459999999994</v>
      </c>
      <c r="L515" s="26">
        <f t="shared" si="97"/>
        <v>68074843.989962906</v>
      </c>
      <c r="M515" s="16">
        <f t="shared" ref="M515:M578" si="104">L515/1000000</f>
        <v>68.074843989962901</v>
      </c>
      <c r="N515" s="3">
        <f t="shared" ref="N515:N578" si="105">F515*0.0001743+14.395</f>
        <v>29.2141603</v>
      </c>
      <c r="O515" s="3">
        <f t="shared" si="98"/>
        <v>51.090946389092998</v>
      </c>
      <c r="P515" s="3">
        <f t="shared" si="99"/>
        <v>67.039192454359238</v>
      </c>
      <c r="Q515" s="3">
        <f t="shared" ref="Q515:Q578" si="106">J515*0.0000008585 + 16.631</f>
        <v>24.993516290999999</v>
      </c>
      <c r="R515" s="3">
        <f t="shared" si="100"/>
        <v>172.33781543445224</v>
      </c>
      <c r="S515" s="20"/>
    </row>
    <row r="516" spans="2:19" x14ac:dyDescent="0.15">
      <c r="B516" s="55"/>
      <c r="C516" s="6">
        <v>140502</v>
      </c>
      <c r="D516" s="21">
        <v>19523</v>
      </c>
      <c r="E516" s="21">
        <v>19238</v>
      </c>
      <c r="F516" s="21">
        <f t="shared" si="101"/>
        <v>38761</v>
      </c>
      <c r="G516" s="16">
        <f t="shared" si="102"/>
        <v>38.761000000000003</v>
      </c>
      <c r="H516" s="21">
        <v>1350379</v>
      </c>
      <c r="I516" s="21">
        <v>1331859</v>
      </c>
      <c r="J516" s="21">
        <f t="shared" ref="J516:J579" si="107">H516+I516</f>
        <v>2682238</v>
      </c>
      <c r="K516" s="16">
        <f t="shared" si="103"/>
        <v>2.6822379999999999</v>
      </c>
      <c r="L516" s="26">
        <f t="shared" ref="L516:L579" si="108">J516*LOG10(J516)</f>
        <v>17242759.770429604</v>
      </c>
      <c r="M516" s="16">
        <f t="shared" si="104"/>
        <v>17.242759770429604</v>
      </c>
      <c r="N516" s="3">
        <f t="shared" si="105"/>
        <v>21.1510423</v>
      </c>
      <c r="O516" s="3">
        <f t="shared" ref="O516:O579" si="109">0.00000000000000009*L516*L516+0.0000007064*L516++ 2.5858</f>
        <v>14.792843650636538</v>
      </c>
      <c r="P516" s="3">
        <f t="shared" ref="P516:P579" si="110">L516*0.0000007214+17.93</f>
        <v>30.368926898387915</v>
      </c>
      <c r="Q516" s="3">
        <f t="shared" si="106"/>
        <v>18.933701323000001</v>
      </c>
      <c r="R516" s="3">
        <f t="shared" ref="R516:R579" si="111">N516+O516+P516+Q516</f>
        <v>85.246514172024462</v>
      </c>
      <c r="S516" s="20"/>
    </row>
    <row r="517" spans="2:19" x14ac:dyDescent="0.15">
      <c r="B517" s="55"/>
      <c r="C517" s="6">
        <v>140521</v>
      </c>
      <c r="D517" s="21">
        <v>94595</v>
      </c>
      <c r="E517" s="21">
        <v>95736</v>
      </c>
      <c r="F517" s="21">
        <f t="shared" si="101"/>
        <v>190331</v>
      </c>
      <c r="G517" s="16">
        <f t="shared" si="102"/>
        <v>190.33099999999999</v>
      </c>
      <c r="H517" s="21">
        <v>14319863</v>
      </c>
      <c r="I517" s="21">
        <v>14350266</v>
      </c>
      <c r="J517" s="21">
        <f t="shared" si="107"/>
        <v>28670129</v>
      </c>
      <c r="K517" s="16">
        <f t="shared" si="103"/>
        <v>28.670128999999999</v>
      </c>
      <c r="L517" s="26">
        <f t="shared" si="108"/>
        <v>213805469.98906231</v>
      </c>
      <c r="M517" s="16">
        <f t="shared" si="104"/>
        <v>213.80546998906232</v>
      </c>
      <c r="N517" s="3">
        <f t="shared" si="105"/>
        <v>47.569693299999997</v>
      </c>
      <c r="O517" s="3">
        <f t="shared" si="109"/>
        <v>157.73213411002556</v>
      </c>
      <c r="P517" s="3">
        <f t="shared" si="110"/>
        <v>172.16926605010954</v>
      </c>
      <c r="Q517" s="3">
        <f t="shared" si="106"/>
        <v>41.244305746500004</v>
      </c>
      <c r="R517" s="3">
        <f t="shared" si="111"/>
        <v>418.71539920663508</v>
      </c>
      <c r="S517" s="20"/>
    </row>
    <row r="518" spans="2:19" x14ac:dyDescent="0.15">
      <c r="B518" s="55"/>
      <c r="C518" s="6">
        <v>140522</v>
      </c>
      <c r="D518" s="21">
        <v>94416</v>
      </c>
      <c r="E518" s="21">
        <v>94844</v>
      </c>
      <c r="F518" s="21">
        <f t="shared" si="101"/>
        <v>189260</v>
      </c>
      <c r="G518" s="16">
        <f t="shared" si="102"/>
        <v>189.26</v>
      </c>
      <c r="H518" s="21">
        <v>14074845</v>
      </c>
      <c r="I518" s="21">
        <v>14049713</v>
      </c>
      <c r="J518" s="21">
        <f t="shared" si="107"/>
        <v>28124558</v>
      </c>
      <c r="K518" s="16">
        <f t="shared" si="103"/>
        <v>28.124558</v>
      </c>
      <c r="L518" s="26">
        <f t="shared" si="108"/>
        <v>209502242.98218226</v>
      </c>
      <c r="M518" s="16">
        <f t="shared" si="104"/>
        <v>209.50224298218225</v>
      </c>
      <c r="N518" s="3">
        <f t="shared" si="105"/>
        <v>47.383018000000007</v>
      </c>
      <c r="O518" s="3">
        <f t="shared" si="109"/>
        <v>154.52839152592446</v>
      </c>
      <c r="P518" s="3">
        <f t="shared" si="110"/>
        <v>169.06491808734629</v>
      </c>
      <c r="Q518" s="3">
        <f t="shared" si="106"/>
        <v>40.775933043000002</v>
      </c>
      <c r="R518" s="3">
        <f t="shared" si="111"/>
        <v>411.75226065627078</v>
      </c>
      <c r="S518" s="20"/>
    </row>
    <row r="519" spans="2:19" x14ac:dyDescent="0.15">
      <c r="B519" s="55"/>
      <c r="C519" s="6">
        <v>140524</v>
      </c>
      <c r="D519" s="21">
        <v>49776</v>
      </c>
      <c r="E519" s="21">
        <v>49949</v>
      </c>
      <c r="F519" s="21">
        <f t="shared" si="101"/>
        <v>99725</v>
      </c>
      <c r="G519" s="16">
        <f t="shared" si="102"/>
        <v>99.724999999999994</v>
      </c>
      <c r="H519" s="21">
        <v>11852008</v>
      </c>
      <c r="I519" s="21">
        <v>11821748</v>
      </c>
      <c r="J519" s="21">
        <f t="shared" si="107"/>
        <v>23673756</v>
      </c>
      <c r="K519" s="16">
        <f t="shared" si="103"/>
        <v>23.673756000000001</v>
      </c>
      <c r="L519" s="26">
        <f t="shared" si="108"/>
        <v>174576601.59332711</v>
      </c>
      <c r="M519" s="16">
        <f t="shared" si="104"/>
        <v>174.5766015933271</v>
      </c>
      <c r="N519" s="3">
        <f t="shared" si="105"/>
        <v>31.777067500000001</v>
      </c>
      <c r="O519" s="3">
        <f t="shared" si="109"/>
        <v>128.64964044967505</v>
      </c>
      <c r="P519" s="3">
        <f t="shared" si="110"/>
        <v>143.86956038942617</v>
      </c>
      <c r="Q519" s="3">
        <f t="shared" si="106"/>
        <v>36.954919525999998</v>
      </c>
      <c r="R519" s="3">
        <f t="shared" si="111"/>
        <v>341.2511878651012</v>
      </c>
      <c r="S519" s="20"/>
    </row>
    <row r="520" spans="2:19" x14ac:dyDescent="0.15">
      <c r="B520" s="55"/>
      <c r="C520" s="6">
        <v>140525</v>
      </c>
      <c r="D520" s="21">
        <v>94474</v>
      </c>
      <c r="E520" s="21">
        <v>94314</v>
      </c>
      <c r="F520" s="21">
        <f t="shared" si="101"/>
        <v>188788</v>
      </c>
      <c r="G520" s="16">
        <f t="shared" si="102"/>
        <v>188.78800000000001</v>
      </c>
      <c r="H520" s="21">
        <v>20834519</v>
      </c>
      <c r="I520" s="21">
        <v>20772181</v>
      </c>
      <c r="J520" s="21">
        <f t="shared" si="107"/>
        <v>41606700</v>
      </c>
      <c r="K520" s="16">
        <f t="shared" si="103"/>
        <v>41.606699999999996</v>
      </c>
      <c r="L520" s="26">
        <f t="shared" si="108"/>
        <v>317008240.48672456</v>
      </c>
      <c r="M520" s="16">
        <f t="shared" si="104"/>
        <v>317.00824048672456</v>
      </c>
      <c r="N520" s="3">
        <f t="shared" si="105"/>
        <v>47.300748400000003</v>
      </c>
      <c r="O520" s="3">
        <f t="shared" si="109"/>
        <v>235.56490128810623</v>
      </c>
      <c r="P520" s="3">
        <f t="shared" si="110"/>
        <v>246.6197446871231</v>
      </c>
      <c r="Q520" s="3">
        <f t="shared" si="106"/>
        <v>52.350351950000004</v>
      </c>
      <c r="R520" s="3">
        <f t="shared" si="111"/>
        <v>581.83574632522937</v>
      </c>
      <c r="S520" s="20"/>
    </row>
    <row r="521" spans="2:19" x14ac:dyDescent="0.15">
      <c r="B521" s="55"/>
      <c r="C521" s="6">
        <v>140581</v>
      </c>
      <c r="D521" s="21">
        <v>42635</v>
      </c>
      <c r="E521" s="21">
        <v>43193</v>
      </c>
      <c r="F521" s="21">
        <f t="shared" si="101"/>
        <v>85828</v>
      </c>
      <c r="G521" s="16">
        <f t="shared" si="102"/>
        <v>85.828000000000003</v>
      </c>
      <c r="H521" s="21">
        <v>6777122</v>
      </c>
      <c r="I521" s="21">
        <v>6753074</v>
      </c>
      <c r="J521" s="21">
        <f t="shared" si="107"/>
        <v>13530196</v>
      </c>
      <c r="K521" s="16">
        <f t="shared" si="103"/>
        <v>13.530196</v>
      </c>
      <c r="L521" s="26">
        <f t="shared" si="108"/>
        <v>96487942.044668972</v>
      </c>
      <c r="M521" s="16">
        <f t="shared" si="104"/>
        <v>96.487942044668969</v>
      </c>
      <c r="N521" s="3">
        <f t="shared" si="105"/>
        <v>29.354820400000001</v>
      </c>
      <c r="O521" s="3">
        <f t="shared" si="109"/>
        <v>71.582775326755566</v>
      </c>
      <c r="P521" s="3">
        <f t="shared" si="110"/>
        <v>87.536401391024185</v>
      </c>
      <c r="Q521" s="3">
        <f t="shared" si="106"/>
        <v>28.246673266000002</v>
      </c>
      <c r="R521" s="3">
        <f t="shared" si="111"/>
        <v>216.72067038377975</v>
      </c>
      <c r="S521" s="20"/>
    </row>
    <row r="522" spans="2:19" x14ac:dyDescent="0.15">
      <c r="B522" s="55"/>
      <c r="C522" s="6">
        <v>140602</v>
      </c>
      <c r="D522" s="21">
        <v>54558</v>
      </c>
      <c r="E522" s="21">
        <v>57588</v>
      </c>
      <c r="F522" s="21">
        <f t="shared" si="101"/>
        <v>112146</v>
      </c>
      <c r="G522" s="16">
        <f t="shared" si="102"/>
        <v>112.146</v>
      </c>
      <c r="H522" s="21">
        <v>5853554</v>
      </c>
      <c r="I522" s="21">
        <v>5842387</v>
      </c>
      <c r="J522" s="21">
        <f t="shared" si="107"/>
        <v>11695941</v>
      </c>
      <c r="K522" s="16">
        <f t="shared" si="103"/>
        <v>11.695940999999999</v>
      </c>
      <c r="L522" s="26">
        <f t="shared" si="108"/>
        <v>82667322.32052882</v>
      </c>
      <c r="M522" s="16">
        <f t="shared" si="104"/>
        <v>82.667322320528825</v>
      </c>
      <c r="N522" s="3">
        <f t="shared" si="105"/>
        <v>33.942047799999997</v>
      </c>
      <c r="O522" s="3">
        <f t="shared" si="109"/>
        <v>61.597046243389713</v>
      </c>
      <c r="P522" s="3">
        <f t="shared" si="110"/>
        <v>77.566206322029487</v>
      </c>
      <c r="Q522" s="3">
        <f t="shared" si="106"/>
        <v>26.671965348500002</v>
      </c>
      <c r="R522" s="3">
        <f t="shared" si="111"/>
        <v>199.77726571391921</v>
      </c>
      <c r="S522" s="20"/>
    </row>
    <row r="523" spans="2:19" x14ac:dyDescent="0.15">
      <c r="B523" s="55"/>
      <c r="C523" s="6">
        <v>140603</v>
      </c>
      <c r="D523" s="21">
        <v>117964</v>
      </c>
      <c r="E523" s="21">
        <v>119210</v>
      </c>
      <c r="F523" s="21">
        <f t="shared" si="101"/>
        <v>237174</v>
      </c>
      <c r="G523" s="16">
        <f t="shared" si="102"/>
        <v>237.17400000000001</v>
      </c>
      <c r="H523" s="21">
        <v>34747647</v>
      </c>
      <c r="I523" s="21">
        <v>34688512</v>
      </c>
      <c r="J523" s="21">
        <f t="shared" si="107"/>
        <v>69436159</v>
      </c>
      <c r="K523" s="16">
        <f t="shared" si="103"/>
        <v>69.436159000000004</v>
      </c>
      <c r="L523" s="26">
        <f t="shared" si="108"/>
        <v>544489590.71110284</v>
      </c>
      <c r="M523" s="16">
        <f t="shared" si="104"/>
        <v>544.48959071110289</v>
      </c>
      <c r="N523" s="3">
        <f t="shared" si="105"/>
        <v>55.734428199999996</v>
      </c>
      <c r="O523" s="3">
        <f t="shared" si="109"/>
        <v>413.89544917367004</v>
      </c>
      <c r="P523" s="3">
        <f t="shared" si="110"/>
        <v>410.72479073898961</v>
      </c>
      <c r="Q523" s="3">
        <f t="shared" si="106"/>
        <v>76.241942501500006</v>
      </c>
      <c r="R523" s="3">
        <f t="shared" si="111"/>
        <v>956.59661061415977</v>
      </c>
      <c r="S523" s="20"/>
    </row>
    <row r="524" spans="2:19" x14ac:dyDescent="0.15">
      <c r="B524" s="55"/>
      <c r="C524" s="6">
        <v>140621</v>
      </c>
      <c r="D524" s="21">
        <v>48989</v>
      </c>
      <c r="E524" s="21">
        <v>49827</v>
      </c>
      <c r="F524" s="21">
        <f t="shared" si="101"/>
        <v>98816</v>
      </c>
      <c r="G524" s="16">
        <f t="shared" si="102"/>
        <v>98.816000000000003</v>
      </c>
      <c r="H524" s="21">
        <v>15217668</v>
      </c>
      <c r="I524" s="21">
        <v>15112529</v>
      </c>
      <c r="J524" s="21">
        <f t="shared" si="107"/>
        <v>30330197</v>
      </c>
      <c r="K524" s="16">
        <f t="shared" si="103"/>
        <v>30.330196999999998</v>
      </c>
      <c r="L524" s="26">
        <f t="shared" si="108"/>
        <v>226926749.68987805</v>
      </c>
      <c r="M524" s="16">
        <f t="shared" si="104"/>
        <v>226.92674968987805</v>
      </c>
      <c r="N524" s="3">
        <f t="shared" si="105"/>
        <v>31.6186288</v>
      </c>
      <c r="O524" s="3">
        <f t="shared" si="109"/>
        <v>167.52147345616299</v>
      </c>
      <c r="P524" s="3">
        <f t="shared" si="110"/>
        <v>181.63495722627803</v>
      </c>
      <c r="Q524" s="3">
        <f t="shared" si="106"/>
        <v>42.669474124499999</v>
      </c>
      <c r="R524" s="3">
        <f t="shared" si="111"/>
        <v>423.44453360694104</v>
      </c>
      <c r="S524" s="20"/>
    </row>
    <row r="525" spans="2:19" x14ac:dyDescent="0.15">
      <c r="B525" s="55"/>
      <c r="C525" s="6">
        <v>140622</v>
      </c>
      <c r="D525" s="21">
        <v>29034</v>
      </c>
      <c r="E525" s="21">
        <v>29646</v>
      </c>
      <c r="F525" s="21">
        <f t="shared" si="101"/>
        <v>58680</v>
      </c>
      <c r="G525" s="16">
        <f t="shared" si="102"/>
        <v>58.68</v>
      </c>
      <c r="H525" s="21">
        <v>3170656</v>
      </c>
      <c r="I525" s="21">
        <v>3164857</v>
      </c>
      <c r="J525" s="21">
        <f t="shared" si="107"/>
        <v>6335513</v>
      </c>
      <c r="K525" s="16">
        <f t="shared" si="103"/>
        <v>6.3355129999999997</v>
      </c>
      <c r="L525" s="26">
        <f t="shared" si="108"/>
        <v>43092776.930860661</v>
      </c>
      <c r="M525" s="16">
        <f t="shared" si="104"/>
        <v>43.092776930860659</v>
      </c>
      <c r="N525" s="3">
        <f t="shared" si="105"/>
        <v>24.622923999999998</v>
      </c>
      <c r="O525" s="3">
        <f t="shared" si="109"/>
        <v>33.193666492085136</v>
      </c>
      <c r="P525" s="3">
        <f t="shared" si="110"/>
        <v>49.017129277922876</v>
      </c>
      <c r="Q525" s="3">
        <f t="shared" si="106"/>
        <v>22.070037910499998</v>
      </c>
      <c r="R525" s="3">
        <f t="shared" si="111"/>
        <v>128.90375768050799</v>
      </c>
      <c r="S525" s="20"/>
    </row>
    <row r="526" spans="2:19" x14ac:dyDescent="0.15">
      <c r="B526" s="55"/>
      <c r="C526" s="6">
        <v>140623</v>
      </c>
      <c r="D526" s="21">
        <v>65090</v>
      </c>
      <c r="E526" s="21">
        <v>65618</v>
      </c>
      <c r="F526" s="21">
        <f t="shared" si="101"/>
        <v>130708</v>
      </c>
      <c r="G526" s="16">
        <f t="shared" si="102"/>
        <v>130.708</v>
      </c>
      <c r="H526" s="21">
        <v>21942773</v>
      </c>
      <c r="I526" s="21">
        <v>21884976</v>
      </c>
      <c r="J526" s="21">
        <f t="shared" si="107"/>
        <v>43827749</v>
      </c>
      <c r="K526" s="16">
        <f t="shared" si="103"/>
        <v>43.827748999999997</v>
      </c>
      <c r="L526" s="26">
        <f t="shared" si="108"/>
        <v>334920664.35940772</v>
      </c>
      <c r="M526" s="16">
        <f t="shared" si="104"/>
        <v>334.92066435940774</v>
      </c>
      <c r="N526" s="3">
        <f t="shared" si="105"/>
        <v>37.1774044</v>
      </c>
      <c r="O526" s="3">
        <f t="shared" si="109"/>
        <v>249.26922393083089</v>
      </c>
      <c r="P526" s="3">
        <f t="shared" si="110"/>
        <v>259.5417672688767</v>
      </c>
      <c r="Q526" s="3">
        <f t="shared" si="106"/>
        <v>54.257122516500004</v>
      </c>
      <c r="R526" s="3">
        <f t="shared" si="111"/>
        <v>600.24551811620756</v>
      </c>
      <c r="S526" s="20"/>
    </row>
    <row r="527" spans="2:19" x14ac:dyDescent="0.15">
      <c r="B527" s="55"/>
      <c r="C527" s="6">
        <v>140624</v>
      </c>
      <c r="D527" s="21">
        <v>54162</v>
      </c>
      <c r="E527" s="21">
        <v>54589</v>
      </c>
      <c r="F527" s="21">
        <f t="shared" si="101"/>
        <v>108751</v>
      </c>
      <c r="G527" s="16">
        <f t="shared" si="102"/>
        <v>108.751</v>
      </c>
      <c r="H527" s="21">
        <v>20238346</v>
      </c>
      <c r="I527" s="21">
        <v>20124661</v>
      </c>
      <c r="J527" s="21">
        <f t="shared" si="107"/>
        <v>40363007</v>
      </c>
      <c r="K527" s="16">
        <f t="shared" si="103"/>
        <v>40.363007000000003</v>
      </c>
      <c r="L527" s="26">
        <f t="shared" si="108"/>
        <v>307000365.78660351</v>
      </c>
      <c r="M527" s="16">
        <f t="shared" si="104"/>
        <v>307.00036578660354</v>
      </c>
      <c r="N527" s="3">
        <f t="shared" si="105"/>
        <v>33.350299300000003</v>
      </c>
      <c r="O527" s="3">
        <f t="shared" si="109"/>
        <v>227.93328860503649</v>
      </c>
      <c r="P527" s="3">
        <f t="shared" si="110"/>
        <v>239.40006387845577</v>
      </c>
      <c r="Q527" s="3">
        <f t="shared" si="106"/>
        <v>51.282641509500003</v>
      </c>
      <c r="R527" s="3">
        <f t="shared" si="111"/>
        <v>551.96629329299219</v>
      </c>
      <c r="S527" s="20"/>
    </row>
    <row r="528" spans="2:19" x14ac:dyDescent="0.15">
      <c r="B528" s="55"/>
      <c r="C528" s="6">
        <v>140702</v>
      </c>
      <c r="D528" s="21">
        <v>77582</v>
      </c>
      <c r="E528" s="21">
        <v>78074</v>
      </c>
      <c r="F528" s="21">
        <f t="shared" si="101"/>
        <v>155656</v>
      </c>
      <c r="G528" s="16">
        <f t="shared" si="102"/>
        <v>155.65600000000001</v>
      </c>
      <c r="H528" s="21">
        <v>14600033</v>
      </c>
      <c r="I528" s="21">
        <v>14247418</v>
      </c>
      <c r="J528" s="21">
        <f t="shared" si="107"/>
        <v>28847451</v>
      </c>
      <c r="K528" s="16">
        <f t="shared" si="103"/>
        <v>28.847451</v>
      </c>
      <c r="L528" s="26">
        <f t="shared" si="108"/>
        <v>215205083.95521969</v>
      </c>
      <c r="M528" s="16">
        <f t="shared" si="104"/>
        <v>215.20508395521969</v>
      </c>
      <c r="N528" s="3">
        <f t="shared" si="105"/>
        <v>41.525840799999997</v>
      </c>
      <c r="O528" s="3">
        <f t="shared" si="109"/>
        <v>158.77486184038278</v>
      </c>
      <c r="P528" s="3">
        <f t="shared" si="110"/>
        <v>173.17894756529549</v>
      </c>
      <c r="Q528" s="3">
        <f t="shared" si="106"/>
        <v>41.396536683500003</v>
      </c>
      <c r="R528" s="3">
        <f t="shared" si="111"/>
        <v>414.87618688917826</v>
      </c>
      <c r="S528" s="20"/>
    </row>
    <row r="529" spans="2:19" x14ac:dyDescent="0.15">
      <c r="B529" s="55"/>
      <c r="C529" s="6">
        <v>140721</v>
      </c>
      <c r="D529" s="21">
        <v>147365</v>
      </c>
      <c r="E529" s="21">
        <v>148176</v>
      </c>
      <c r="F529" s="21">
        <f t="shared" si="101"/>
        <v>295541</v>
      </c>
      <c r="G529" s="16">
        <f t="shared" si="102"/>
        <v>295.541</v>
      </c>
      <c r="H529" s="21">
        <v>38252497</v>
      </c>
      <c r="I529" s="21">
        <v>38168124</v>
      </c>
      <c r="J529" s="21">
        <f t="shared" si="107"/>
        <v>76420621</v>
      </c>
      <c r="K529" s="16">
        <f t="shared" si="103"/>
        <v>76.420620999999997</v>
      </c>
      <c r="L529" s="26">
        <f t="shared" si="108"/>
        <v>602439846.65832651</v>
      </c>
      <c r="M529" s="16">
        <f t="shared" si="104"/>
        <v>602.43984665832647</v>
      </c>
      <c r="N529" s="3">
        <f t="shared" si="105"/>
        <v>65.907796300000001</v>
      </c>
      <c r="O529" s="3">
        <f t="shared" si="109"/>
        <v>460.81334687519558</v>
      </c>
      <c r="P529" s="3">
        <f t="shared" si="110"/>
        <v>452.53010537931675</v>
      </c>
      <c r="Q529" s="3">
        <f t="shared" si="106"/>
        <v>82.238103128500001</v>
      </c>
      <c r="R529" s="3">
        <f t="shared" si="111"/>
        <v>1061.4893516830123</v>
      </c>
      <c r="S529" s="20"/>
    </row>
    <row r="530" spans="2:19" x14ac:dyDescent="0.15">
      <c r="B530" s="55"/>
      <c r="C530" s="6">
        <v>140722</v>
      </c>
      <c r="D530" s="21">
        <v>117193</v>
      </c>
      <c r="E530" s="21">
        <v>117453</v>
      </c>
      <c r="F530" s="21">
        <f t="shared" si="101"/>
        <v>234646</v>
      </c>
      <c r="G530" s="16">
        <f t="shared" si="102"/>
        <v>234.64599999999999</v>
      </c>
      <c r="H530" s="21">
        <v>42017030</v>
      </c>
      <c r="I530" s="21">
        <v>41880931</v>
      </c>
      <c r="J530" s="21">
        <f t="shared" si="107"/>
        <v>83897961</v>
      </c>
      <c r="K530" s="16">
        <f t="shared" si="103"/>
        <v>83.897960999999995</v>
      </c>
      <c r="L530" s="26">
        <f t="shared" si="108"/>
        <v>664786586.44720173</v>
      </c>
      <c r="M530" s="16">
        <f t="shared" si="104"/>
        <v>664.78658644720178</v>
      </c>
      <c r="N530" s="3">
        <f t="shared" si="105"/>
        <v>55.293797800000007</v>
      </c>
      <c r="O530" s="3">
        <f t="shared" si="109"/>
        <v>511.96575316311436</v>
      </c>
      <c r="P530" s="3">
        <f t="shared" si="110"/>
        <v>497.50704346301131</v>
      </c>
      <c r="Q530" s="3">
        <f t="shared" si="106"/>
        <v>88.6573995185</v>
      </c>
      <c r="R530" s="3">
        <f t="shared" si="111"/>
        <v>1153.4239939446256</v>
      </c>
      <c r="S530" s="20"/>
    </row>
    <row r="531" spans="2:19" x14ac:dyDescent="0.15">
      <c r="B531" s="55"/>
      <c r="C531" s="6">
        <v>140723</v>
      </c>
      <c r="D531" s="21">
        <v>108940</v>
      </c>
      <c r="E531" s="21">
        <v>108982</v>
      </c>
      <c r="F531" s="21">
        <f t="shared" si="101"/>
        <v>217922</v>
      </c>
      <c r="G531" s="16">
        <f t="shared" si="102"/>
        <v>217.922</v>
      </c>
      <c r="H531" s="21">
        <v>42159429</v>
      </c>
      <c r="I531" s="21">
        <v>42036161</v>
      </c>
      <c r="J531" s="21">
        <f t="shared" si="107"/>
        <v>84195590</v>
      </c>
      <c r="K531" s="16">
        <f t="shared" si="103"/>
        <v>84.195589999999996</v>
      </c>
      <c r="L531" s="26">
        <f t="shared" si="108"/>
        <v>667274412.28943825</v>
      </c>
      <c r="M531" s="16">
        <f t="shared" si="104"/>
        <v>667.27441228943826</v>
      </c>
      <c r="N531" s="3">
        <f t="shared" si="105"/>
        <v>52.378804599999995</v>
      </c>
      <c r="O531" s="3">
        <f t="shared" si="109"/>
        <v>514.02140755791856</v>
      </c>
      <c r="P531" s="3">
        <f t="shared" si="110"/>
        <v>499.30176102560074</v>
      </c>
      <c r="Q531" s="3">
        <f t="shared" si="106"/>
        <v>88.912914014999998</v>
      </c>
      <c r="R531" s="3">
        <f t="shared" si="111"/>
        <v>1154.6148871985195</v>
      </c>
      <c r="S531" s="20"/>
    </row>
    <row r="532" spans="2:19" x14ac:dyDescent="0.15">
      <c r="B532" s="55"/>
      <c r="C532" s="6">
        <v>140724</v>
      </c>
      <c r="D532" s="21">
        <v>92625</v>
      </c>
      <c r="E532" s="21">
        <v>92526</v>
      </c>
      <c r="F532" s="21">
        <f t="shared" si="101"/>
        <v>185151</v>
      </c>
      <c r="G532" s="16">
        <f t="shared" si="102"/>
        <v>185.15100000000001</v>
      </c>
      <c r="H532" s="21">
        <v>32838454</v>
      </c>
      <c r="I532" s="21">
        <v>32728445</v>
      </c>
      <c r="J532" s="21">
        <f t="shared" si="107"/>
        <v>65566899</v>
      </c>
      <c r="K532" s="16">
        <f t="shared" si="103"/>
        <v>65.566899000000006</v>
      </c>
      <c r="L532" s="26">
        <f t="shared" si="108"/>
        <v>512515772.57489681</v>
      </c>
      <c r="M532" s="16">
        <f t="shared" si="104"/>
        <v>512.5157725748968</v>
      </c>
      <c r="N532" s="3">
        <f t="shared" si="105"/>
        <v>46.6668193</v>
      </c>
      <c r="O532" s="3">
        <f t="shared" si="109"/>
        <v>388.26745928933099</v>
      </c>
      <c r="P532" s="3">
        <f t="shared" si="110"/>
        <v>387.65887833553057</v>
      </c>
      <c r="Q532" s="3">
        <f t="shared" si="106"/>
        <v>72.920182791499997</v>
      </c>
      <c r="R532" s="3">
        <f t="shared" si="111"/>
        <v>895.51333971636154</v>
      </c>
      <c r="S532" s="20"/>
    </row>
    <row r="533" spans="2:19" x14ac:dyDescent="0.15">
      <c r="B533" s="55"/>
      <c r="C533" s="6">
        <v>140725</v>
      </c>
      <c r="D533" s="21">
        <v>118351</v>
      </c>
      <c r="E533" s="21">
        <v>121816</v>
      </c>
      <c r="F533" s="21">
        <f t="shared" si="101"/>
        <v>240167</v>
      </c>
      <c r="G533" s="16">
        <f t="shared" si="102"/>
        <v>240.167</v>
      </c>
      <c r="H533" s="21">
        <v>31967621</v>
      </c>
      <c r="I533" s="21">
        <v>31970770</v>
      </c>
      <c r="J533" s="21">
        <f t="shared" si="107"/>
        <v>63938391</v>
      </c>
      <c r="K533" s="16">
        <f t="shared" si="103"/>
        <v>63.938391000000003</v>
      </c>
      <c r="L533" s="26">
        <f t="shared" si="108"/>
        <v>499087843.82677275</v>
      </c>
      <c r="M533" s="16">
        <f t="shared" si="104"/>
        <v>499.08784382677277</v>
      </c>
      <c r="N533" s="3">
        <f t="shared" si="105"/>
        <v>56.256108100000006</v>
      </c>
      <c r="O533" s="3">
        <f t="shared" si="109"/>
        <v>377.55943370624146</v>
      </c>
      <c r="P533" s="3">
        <f t="shared" si="110"/>
        <v>377.97197053663388</v>
      </c>
      <c r="Q533" s="3">
        <f t="shared" si="106"/>
        <v>71.5221086735</v>
      </c>
      <c r="R533" s="3">
        <f t="shared" si="111"/>
        <v>883.30962101637533</v>
      </c>
      <c r="S533" s="20"/>
    </row>
    <row r="534" spans="2:19" x14ac:dyDescent="0.15">
      <c r="B534" s="55"/>
      <c r="C534" s="6">
        <v>140726</v>
      </c>
      <c r="D534" s="21">
        <v>68848</v>
      </c>
      <c r="E534" s="21">
        <v>69092</v>
      </c>
      <c r="F534" s="21">
        <f t="shared" si="101"/>
        <v>137940</v>
      </c>
      <c r="G534" s="16">
        <f t="shared" si="102"/>
        <v>137.94</v>
      </c>
      <c r="H534" s="21">
        <v>19150269</v>
      </c>
      <c r="I534" s="21">
        <v>19088898</v>
      </c>
      <c r="J534" s="21">
        <f t="shared" si="107"/>
        <v>38239167</v>
      </c>
      <c r="K534" s="16">
        <f t="shared" si="103"/>
        <v>38.239167000000002</v>
      </c>
      <c r="L534" s="26">
        <f t="shared" si="108"/>
        <v>289948805.86825919</v>
      </c>
      <c r="M534" s="16">
        <f t="shared" si="104"/>
        <v>289.94880586825917</v>
      </c>
      <c r="N534" s="3">
        <f t="shared" si="105"/>
        <v>38.437942</v>
      </c>
      <c r="O534" s="3">
        <f t="shared" si="109"/>
        <v>214.97196436753697</v>
      </c>
      <c r="P534" s="3">
        <f t="shared" si="110"/>
        <v>227.09906855336217</v>
      </c>
      <c r="Q534" s="3">
        <f t="shared" si="106"/>
        <v>49.459324869500001</v>
      </c>
      <c r="R534" s="3">
        <f t="shared" si="111"/>
        <v>529.96829979039921</v>
      </c>
      <c r="S534" s="20"/>
    </row>
    <row r="535" spans="2:19" x14ac:dyDescent="0.15">
      <c r="B535" s="55"/>
      <c r="C535" s="6">
        <v>140727</v>
      </c>
      <c r="D535" s="21">
        <v>54291</v>
      </c>
      <c r="E535" s="21">
        <v>54390</v>
      </c>
      <c r="F535" s="21">
        <f t="shared" si="101"/>
        <v>108681</v>
      </c>
      <c r="G535" s="16">
        <f t="shared" si="102"/>
        <v>108.681</v>
      </c>
      <c r="H535" s="21">
        <v>13187895</v>
      </c>
      <c r="I535" s="21">
        <v>13144096</v>
      </c>
      <c r="J535" s="21">
        <f t="shared" si="107"/>
        <v>26331991</v>
      </c>
      <c r="K535" s="16">
        <f t="shared" si="103"/>
        <v>26.331990999999999</v>
      </c>
      <c r="L535" s="26">
        <f t="shared" si="108"/>
        <v>195396109.95092824</v>
      </c>
      <c r="M535" s="16">
        <f t="shared" si="104"/>
        <v>195.39610995092823</v>
      </c>
      <c r="N535" s="3">
        <f t="shared" si="105"/>
        <v>33.338098299999999</v>
      </c>
      <c r="O535" s="3">
        <f t="shared" si="109"/>
        <v>144.04977964989169</v>
      </c>
      <c r="P535" s="3">
        <f t="shared" si="110"/>
        <v>158.88875371859965</v>
      </c>
      <c r="Q535" s="3">
        <f t="shared" si="106"/>
        <v>39.237014273500002</v>
      </c>
      <c r="R535" s="3">
        <f t="shared" si="111"/>
        <v>375.51364594199129</v>
      </c>
      <c r="S535" s="20"/>
    </row>
    <row r="536" spans="2:19" x14ac:dyDescent="0.15">
      <c r="B536" s="55"/>
      <c r="C536" s="6">
        <v>140728</v>
      </c>
      <c r="D536" s="21">
        <v>42351</v>
      </c>
      <c r="E536" s="21">
        <v>42482</v>
      </c>
      <c r="F536" s="21">
        <f t="shared" si="101"/>
        <v>84833</v>
      </c>
      <c r="G536" s="16">
        <f t="shared" si="102"/>
        <v>84.832999999999998</v>
      </c>
      <c r="H536" s="21">
        <v>5183686</v>
      </c>
      <c r="I536" s="21">
        <v>5118268</v>
      </c>
      <c r="J536" s="21">
        <f t="shared" si="107"/>
        <v>10301954</v>
      </c>
      <c r="K536" s="16">
        <f t="shared" si="103"/>
        <v>10.301954</v>
      </c>
      <c r="L536" s="26">
        <f t="shared" si="108"/>
        <v>72246775.190307394</v>
      </c>
      <c r="M536" s="16">
        <f t="shared" si="104"/>
        <v>72.246775190307389</v>
      </c>
      <c r="N536" s="3">
        <f t="shared" si="105"/>
        <v>29.181391900000001</v>
      </c>
      <c r="O536" s="3">
        <f t="shared" si="109"/>
        <v>54.090685681719037</v>
      </c>
      <c r="P536" s="3">
        <f t="shared" si="110"/>
        <v>70.048823622287756</v>
      </c>
      <c r="Q536" s="3">
        <f t="shared" si="106"/>
        <v>25.475227509</v>
      </c>
      <c r="R536" s="3">
        <f t="shared" si="111"/>
        <v>178.79612871300679</v>
      </c>
      <c r="S536" s="20"/>
    </row>
    <row r="537" spans="2:19" x14ac:dyDescent="0.15">
      <c r="B537" s="55"/>
      <c r="C537" s="6">
        <v>140729</v>
      </c>
      <c r="D537" s="21">
        <v>53585</v>
      </c>
      <c r="E537" s="21">
        <v>55280</v>
      </c>
      <c r="F537" s="21">
        <f t="shared" si="101"/>
        <v>108865</v>
      </c>
      <c r="G537" s="16">
        <f t="shared" si="102"/>
        <v>108.86499999999999</v>
      </c>
      <c r="H537" s="21">
        <v>19786816</v>
      </c>
      <c r="I537" s="21">
        <v>18593271</v>
      </c>
      <c r="J537" s="21">
        <f t="shared" si="107"/>
        <v>38380087</v>
      </c>
      <c r="K537" s="16">
        <f t="shared" si="103"/>
        <v>38.380087000000003</v>
      </c>
      <c r="L537" s="26">
        <f t="shared" si="108"/>
        <v>291078646.36472619</v>
      </c>
      <c r="M537" s="16">
        <f t="shared" si="104"/>
        <v>291.07864636472618</v>
      </c>
      <c r="N537" s="3">
        <f t="shared" si="105"/>
        <v>33.370169500000003</v>
      </c>
      <c r="O537" s="3">
        <f t="shared" si="109"/>
        <v>215.82916584529951</v>
      </c>
      <c r="P537" s="3">
        <f t="shared" si="110"/>
        <v>227.91413548751348</v>
      </c>
      <c r="Q537" s="3">
        <f t="shared" si="106"/>
        <v>49.580304689500004</v>
      </c>
      <c r="R537" s="3">
        <f t="shared" si="111"/>
        <v>526.69377552231299</v>
      </c>
      <c r="S537" s="20"/>
    </row>
    <row r="538" spans="2:19" x14ac:dyDescent="0.15">
      <c r="B538" s="55"/>
      <c r="C538" s="6">
        <v>140781</v>
      </c>
      <c r="D538" s="21">
        <v>31768</v>
      </c>
      <c r="E538" s="21">
        <v>32787</v>
      </c>
      <c r="F538" s="21">
        <f t="shared" si="101"/>
        <v>64555</v>
      </c>
      <c r="G538" s="16">
        <f t="shared" si="102"/>
        <v>64.555000000000007</v>
      </c>
      <c r="H538" s="21">
        <v>7898602</v>
      </c>
      <c r="I538" s="21">
        <v>7495547</v>
      </c>
      <c r="J538" s="21">
        <f t="shared" si="107"/>
        <v>15394149</v>
      </c>
      <c r="K538" s="16">
        <f t="shared" si="103"/>
        <v>15.394149000000001</v>
      </c>
      <c r="L538" s="26">
        <f t="shared" si="108"/>
        <v>110643224.34290977</v>
      </c>
      <c r="M538" s="16">
        <f t="shared" si="104"/>
        <v>110.64322434290978</v>
      </c>
      <c r="N538" s="3">
        <f t="shared" si="105"/>
        <v>25.646936500000002</v>
      </c>
      <c r="O538" s="3">
        <f t="shared" si="109"/>
        <v>81.845946754201066</v>
      </c>
      <c r="P538" s="3">
        <f t="shared" si="110"/>
        <v>97.748022040975115</v>
      </c>
      <c r="Q538" s="3">
        <f t="shared" si="106"/>
        <v>29.846876916500001</v>
      </c>
      <c r="R538" s="3">
        <f t="shared" si="111"/>
        <v>235.0877822116762</v>
      </c>
      <c r="S538" s="20"/>
    </row>
    <row r="539" spans="2:19" x14ac:dyDescent="0.15">
      <c r="B539" s="55"/>
      <c r="C539" s="6">
        <v>140802</v>
      </c>
      <c r="D539" s="21">
        <v>61770</v>
      </c>
      <c r="E539" s="21">
        <v>62597</v>
      </c>
      <c r="F539" s="21">
        <f t="shared" si="101"/>
        <v>124367</v>
      </c>
      <c r="G539" s="16">
        <f t="shared" si="102"/>
        <v>124.367</v>
      </c>
      <c r="H539" s="21">
        <v>2924041</v>
      </c>
      <c r="I539" s="21">
        <v>2923719</v>
      </c>
      <c r="J539" s="21">
        <f t="shared" si="107"/>
        <v>5847760</v>
      </c>
      <c r="K539" s="16">
        <f t="shared" si="103"/>
        <v>5.8477600000000001</v>
      </c>
      <c r="L539" s="26">
        <f t="shared" si="108"/>
        <v>39571730.754074275</v>
      </c>
      <c r="M539" s="16">
        <f t="shared" si="104"/>
        <v>39.571730754074274</v>
      </c>
      <c r="N539" s="3">
        <f t="shared" si="105"/>
        <v>36.072168099999999</v>
      </c>
      <c r="O539" s="3">
        <f t="shared" si="109"/>
        <v>30.680203573416634</v>
      </c>
      <c r="P539" s="3">
        <f t="shared" si="110"/>
        <v>46.477046565989184</v>
      </c>
      <c r="Q539" s="3">
        <f t="shared" si="106"/>
        <v>21.651301960000001</v>
      </c>
      <c r="R539" s="3">
        <f t="shared" si="111"/>
        <v>134.88072019940583</v>
      </c>
      <c r="S539" s="20"/>
    </row>
    <row r="540" spans="2:19" x14ac:dyDescent="0.15">
      <c r="B540" s="55"/>
      <c r="C540" s="6">
        <v>140821</v>
      </c>
      <c r="D540" s="21">
        <v>76364</v>
      </c>
      <c r="E540" s="21">
        <v>77471</v>
      </c>
      <c r="F540" s="21">
        <f t="shared" si="101"/>
        <v>153835</v>
      </c>
      <c r="G540" s="16">
        <f t="shared" si="102"/>
        <v>153.83500000000001</v>
      </c>
      <c r="H540" s="21">
        <v>2889143</v>
      </c>
      <c r="I540" s="21">
        <v>2901210</v>
      </c>
      <c r="J540" s="21">
        <f t="shared" si="107"/>
        <v>5790353</v>
      </c>
      <c r="K540" s="16">
        <f t="shared" si="103"/>
        <v>5.7903529999999996</v>
      </c>
      <c r="L540" s="26">
        <f t="shared" si="108"/>
        <v>39158449.420140184</v>
      </c>
      <c r="M540" s="16">
        <f t="shared" si="104"/>
        <v>39.158449420140187</v>
      </c>
      <c r="N540" s="3">
        <f t="shared" si="105"/>
        <v>41.208440500000002</v>
      </c>
      <c r="O540" s="3">
        <f t="shared" si="109"/>
        <v>30.385333244876097</v>
      </c>
      <c r="P540" s="3">
        <f t="shared" si="110"/>
        <v>46.178905411689129</v>
      </c>
      <c r="Q540" s="3">
        <f t="shared" si="106"/>
        <v>21.6020180505</v>
      </c>
      <c r="R540" s="3">
        <f t="shared" si="111"/>
        <v>139.37469720706522</v>
      </c>
      <c r="S540" s="20"/>
    </row>
    <row r="541" spans="2:19" x14ac:dyDescent="0.15">
      <c r="B541" s="55"/>
      <c r="C541" s="6">
        <v>140822</v>
      </c>
      <c r="D541" s="21">
        <v>47956</v>
      </c>
      <c r="E541" s="21">
        <v>48433</v>
      </c>
      <c r="F541" s="21">
        <f t="shared" si="101"/>
        <v>96389</v>
      </c>
      <c r="G541" s="16">
        <f t="shared" si="102"/>
        <v>96.388999999999996</v>
      </c>
      <c r="H541" s="21">
        <v>2555122</v>
      </c>
      <c r="I541" s="21">
        <v>2558144</v>
      </c>
      <c r="J541" s="21">
        <f t="shared" si="107"/>
        <v>5113266</v>
      </c>
      <c r="K541" s="16">
        <f t="shared" si="103"/>
        <v>5.1132660000000003</v>
      </c>
      <c r="L541" s="26">
        <f t="shared" si="108"/>
        <v>34303359.361308761</v>
      </c>
      <c r="M541" s="16">
        <f t="shared" si="104"/>
        <v>34.303359361308758</v>
      </c>
      <c r="N541" s="3">
        <f t="shared" si="105"/>
        <v>31.195602700000002</v>
      </c>
      <c r="O541" s="3">
        <f t="shared" si="109"/>
        <v>26.923597894540908</v>
      </c>
      <c r="P541" s="3">
        <f t="shared" si="110"/>
        <v>42.676443443248139</v>
      </c>
      <c r="Q541" s="3">
        <f t="shared" si="106"/>
        <v>21.020738860999998</v>
      </c>
      <c r="R541" s="3">
        <f t="shared" si="111"/>
        <v>121.81638289878906</v>
      </c>
      <c r="S541" s="20"/>
    </row>
    <row r="542" spans="2:19" x14ac:dyDescent="0.15">
      <c r="B542" s="55"/>
      <c r="C542" s="6">
        <v>140823</v>
      </c>
      <c r="D542" s="21">
        <v>34088</v>
      </c>
      <c r="E542" s="21">
        <v>34255</v>
      </c>
      <c r="F542" s="21">
        <f t="shared" si="101"/>
        <v>68343</v>
      </c>
      <c r="G542" s="16">
        <f t="shared" si="102"/>
        <v>68.343000000000004</v>
      </c>
      <c r="H542" s="21">
        <v>3353707</v>
      </c>
      <c r="I542" s="21">
        <v>3348919</v>
      </c>
      <c r="J542" s="21">
        <f t="shared" si="107"/>
        <v>6702626</v>
      </c>
      <c r="K542" s="16">
        <f t="shared" si="103"/>
        <v>6.7026260000000004</v>
      </c>
      <c r="L542" s="26">
        <f t="shared" si="108"/>
        <v>45753767.131303303</v>
      </c>
      <c r="M542" s="16">
        <f t="shared" si="104"/>
        <v>45.753767131303306</v>
      </c>
      <c r="N542" s="3">
        <f t="shared" si="105"/>
        <v>26.307184899999999</v>
      </c>
      <c r="O542" s="3">
        <f t="shared" si="109"/>
        <v>35.094667750156148</v>
      </c>
      <c r="P542" s="3">
        <f t="shared" si="110"/>
        <v>50.936767608522203</v>
      </c>
      <c r="Q542" s="3">
        <f t="shared" si="106"/>
        <v>22.385204421000001</v>
      </c>
      <c r="R542" s="3">
        <f t="shared" si="111"/>
        <v>134.72382467967836</v>
      </c>
      <c r="S542" s="20"/>
    </row>
    <row r="543" spans="2:19" x14ac:dyDescent="0.15">
      <c r="B543" s="55"/>
      <c r="C543" s="6">
        <v>140824</v>
      </c>
      <c r="D543" s="21">
        <v>31996</v>
      </c>
      <c r="E543" s="21">
        <v>32126</v>
      </c>
      <c r="F543" s="21">
        <f t="shared" si="101"/>
        <v>64122</v>
      </c>
      <c r="G543" s="16">
        <f t="shared" si="102"/>
        <v>64.122</v>
      </c>
      <c r="H543" s="21">
        <v>2178374</v>
      </c>
      <c r="I543" s="21">
        <v>2173030</v>
      </c>
      <c r="J543" s="21">
        <f t="shared" si="107"/>
        <v>4351404</v>
      </c>
      <c r="K543" s="16">
        <f t="shared" si="103"/>
        <v>4.3514039999999996</v>
      </c>
      <c r="L543" s="26">
        <f t="shared" si="108"/>
        <v>28887358.554512389</v>
      </c>
      <c r="M543" s="16">
        <f t="shared" si="104"/>
        <v>28.887358554512389</v>
      </c>
      <c r="N543" s="3">
        <f t="shared" si="105"/>
        <v>25.571464599999999</v>
      </c>
      <c r="O543" s="3">
        <f t="shared" si="109"/>
        <v>23.066933236490677</v>
      </c>
      <c r="P543" s="3">
        <f t="shared" si="110"/>
        <v>38.769340461225241</v>
      </c>
      <c r="Q543" s="3">
        <f t="shared" si="106"/>
        <v>20.366680334000002</v>
      </c>
      <c r="R543" s="3">
        <f t="shared" si="111"/>
        <v>107.77441863171592</v>
      </c>
      <c r="S543" s="20"/>
    </row>
    <row r="544" spans="2:19" x14ac:dyDescent="0.15">
      <c r="B544" s="55"/>
      <c r="C544" s="6">
        <v>140825</v>
      </c>
      <c r="D544" s="21">
        <v>28621</v>
      </c>
      <c r="E544" s="21">
        <v>28874</v>
      </c>
      <c r="F544" s="21">
        <f t="shared" si="101"/>
        <v>57495</v>
      </c>
      <c r="G544" s="16">
        <f t="shared" si="102"/>
        <v>57.494999999999997</v>
      </c>
      <c r="H544" s="21">
        <v>1947073</v>
      </c>
      <c r="I544" s="21">
        <v>1933728</v>
      </c>
      <c r="J544" s="21">
        <f t="shared" si="107"/>
        <v>3880801</v>
      </c>
      <c r="K544" s="16">
        <f t="shared" si="103"/>
        <v>3.8808009999999999</v>
      </c>
      <c r="L544" s="26">
        <f t="shared" si="108"/>
        <v>25570292.65530296</v>
      </c>
      <c r="M544" s="16">
        <f t="shared" si="104"/>
        <v>25.570292655302961</v>
      </c>
      <c r="N544" s="3">
        <f t="shared" si="105"/>
        <v>24.4163785</v>
      </c>
      <c r="O544" s="3">
        <f t="shared" si="109"/>
        <v>20.707500319689014</v>
      </c>
      <c r="P544" s="3">
        <f t="shared" si="110"/>
        <v>36.376409121535559</v>
      </c>
      <c r="Q544" s="3">
        <f t="shared" si="106"/>
        <v>19.962667658499999</v>
      </c>
      <c r="R544" s="3">
        <f t="shared" si="111"/>
        <v>101.46295559972457</v>
      </c>
      <c r="S544" s="20"/>
    </row>
    <row r="545" spans="2:19" x14ac:dyDescent="0.15">
      <c r="B545" s="55"/>
      <c r="C545" s="6">
        <v>140826</v>
      </c>
      <c r="D545" s="21">
        <v>28843</v>
      </c>
      <c r="E545" s="21">
        <v>28801</v>
      </c>
      <c r="F545" s="21">
        <f t="shared" si="101"/>
        <v>57644</v>
      </c>
      <c r="G545" s="16">
        <f t="shared" si="102"/>
        <v>57.643999999999998</v>
      </c>
      <c r="H545" s="21">
        <v>1745488</v>
      </c>
      <c r="I545" s="21">
        <v>1731224</v>
      </c>
      <c r="J545" s="21">
        <f t="shared" si="107"/>
        <v>3476712</v>
      </c>
      <c r="K545" s="16">
        <f t="shared" si="103"/>
        <v>3.476712</v>
      </c>
      <c r="L545" s="26">
        <f t="shared" si="108"/>
        <v>22741759.770924188</v>
      </c>
      <c r="M545" s="16">
        <f t="shared" si="104"/>
        <v>22.741759770924187</v>
      </c>
      <c r="N545" s="3">
        <f t="shared" si="105"/>
        <v>24.442349200000002</v>
      </c>
      <c r="O545" s="3">
        <f t="shared" si="109"/>
        <v>18.697125989553903</v>
      </c>
      <c r="P545" s="3">
        <f t="shared" si="110"/>
        <v>34.335905498744708</v>
      </c>
      <c r="Q545" s="3">
        <f t="shared" si="106"/>
        <v>19.615757252000002</v>
      </c>
      <c r="R545" s="3">
        <f t="shared" si="111"/>
        <v>97.091137940298609</v>
      </c>
      <c r="S545" s="20"/>
    </row>
    <row r="546" spans="2:19" x14ac:dyDescent="0.15">
      <c r="B546" s="55"/>
      <c r="C546" s="6">
        <v>140827</v>
      </c>
      <c r="D546" s="21">
        <v>62233</v>
      </c>
      <c r="E546" s="21">
        <v>62433</v>
      </c>
      <c r="F546" s="21">
        <f t="shared" si="101"/>
        <v>124666</v>
      </c>
      <c r="G546" s="16">
        <f t="shared" si="102"/>
        <v>124.666</v>
      </c>
      <c r="H546" s="21">
        <v>7719790</v>
      </c>
      <c r="I546" s="21">
        <v>7711213</v>
      </c>
      <c r="J546" s="21">
        <f t="shared" si="107"/>
        <v>15431003</v>
      </c>
      <c r="K546" s="16">
        <f t="shared" si="103"/>
        <v>15.431003</v>
      </c>
      <c r="L546" s="26">
        <f t="shared" si="108"/>
        <v>110924131.78170088</v>
      </c>
      <c r="M546" s="16">
        <f t="shared" si="104"/>
        <v>110.92413178170088</v>
      </c>
      <c r="N546" s="3">
        <f t="shared" si="105"/>
        <v>36.124283800000001</v>
      </c>
      <c r="O546" s="3">
        <f t="shared" si="109"/>
        <v>82.049981361630685</v>
      </c>
      <c r="P546" s="3">
        <f t="shared" si="110"/>
        <v>97.950668667319007</v>
      </c>
      <c r="Q546" s="3">
        <f t="shared" si="106"/>
        <v>29.878516075500002</v>
      </c>
      <c r="R546" s="3">
        <f t="shared" si="111"/>
        <v>246.00344990444967</v>
      </c>
      <c r="S546" s="20"/>
    </row>
    <row r="547" spans="2:19" x14ac:dyDescent="0.15">
      <c r="B547" s="55"/>
      <c r="C547" s="6">
        <v>140828</v>
      </c>
      <c r="D547" s="21">
        <v>61397</v>
      </c>
      <c r="E547" s="21">
        <v>62566</v>
      </c>
      <c r="F547" s="21">
        <f t="shared" si="101"/>
        <v>123963</v>
      </c>
      <c r="G547" s="16">
        <f t="shared" si="102"/>
        <v>123.96299999999999</v>
      </c>
      <c r="H547" s="21">
        <v>7555657</v>
      </c>
      <c r="I547" s="21">
        <v>7511874</v>
      </c>
      <c r="J547" s="21">
        <f t="shared" si="107"/>
        <v>15067531</v>
      </c>
      <c r="K547" s="16">
        <f t="shared" si="103"/>
        <v>15.067531000000001</v>
      </c>
      <c r="L547" s="26">
        <f t="shared" si="108"/>
        <v>108155371.76552868</v>
      </c>
      <c r="M547" s="16">
        <f t="shared" si="104"/>
        <v>108.15537176552868</v>
      </c>
      <c r="N547" s="3">
        <f t="shared" si="105"/>
        <v>36.001750900000005</v>
      </c>
      <c r="O547" s="3">
        <f t="shared" si="109"/>
        <v>80.039537214926042</v>
      </c>
      <c r="P547" s="3">
        <f t="shared" si="110"/>
        <v>95.953285191652384</v>
      </c>
      <c r="Q547" s="3">
        <f t="shared" si="106"/>
        <v>29.5664753635</v>
      </c>
      <c r="R547" s="3">
        <f t="shared" si="111"/>
        <v>241.56104867007843</v>
      </c>
      <c r="S547" s="20"/>
    </row>
    <row r="548" spans="2:19" x14ac:dyDescent="0.15">
      <c r="B548" s="55"/>
      <c r="C548" s="6">
        <v>140829</v>
      </c>
      <c r="D548" s="21">
        <v>61002</v>
      </c>
      <c r="E548" s="21">
        <v>62060</v>
      </c>
      <c r="F548" s="21">
        <f t="shared" si="101"/>
        <v>123062</v>
      </c>
      <c r="G548" s="16">
        <f t="shared" si="102"/>
        <v>123.062</v>
      </c>
      <c r="H548" s="21">
        <v>7371165</v>
      </c>
      <c r="I548" s="21">
        <v>7349126</v>
      </c>
      <c r="J548" s="21">
        <f t="shared" si="107"/>
        <v>14720291</v>
      </c>
      <c r="K548" s="16">
        <f t="shared" si="103"/>
        <v>14.720291</v>
      </c>
      <c r="L548" s="26">
        <f t="shared" si="108"/>
        <v>105513815.20533793</v>
      </c>
      <c r="M548" s="16">
        <f t="shared" si="104"/>
        <v>105.51381520533792</v>
      </c>
      <c r="N548" s="3">
        <f t="shared" si="105"/>
        <v>35.844706600000002</v>
      </c>
      <c r="O548" s="3">
        <f t="shared" si="109"/>
        <v>78.122743928977471</v>
      </c>
      <c r="P548" s="3">
        <f t="shared" si="110"/>
        <v>94.047666289130774</v>
      </c>
      <c r="Q548" s="3">
        <f t="shared" si="106"/>
        <v>29.268369823500002</v>
      </c>
      <c r="R548" s="3">
        <f t="shared" si="111"/>
        <v>237.28348664160825</v>
      </c>
      <c r="S548" s="20"/>
    </row>
    <row r="549" spans="2:19" x14ac:dyDescent="0.15">
      <c r="B549" s="55"/>
      <c r="C549" s="6">
        <v>140830</v>
      </c>
      <c r="D549" s="21">
        <v>69416</v>
      </c>
      <c r="E549" s="21">
        <v>69438</v>
      </c>
      <c r="F549" s="21">
        <f t="shared" si="101"/>
        <v>138854</v>
      </c>
      <c r="G549" s="16">
        <f t="shared" si="102"/>
        <v>138.85400000000001</v>
      </c>
      <c r="H549" s="21">
        <v>6751346</v>
      </c>
      <c r="I549" s="21">
        <v>6706319</v>
      </c>
      <c r="J549" s="21">
        <f t="shared" si="107"/>
        <v>13457665</v>
      </c>
      <c r="K549" s="16">
        <f t="shared" si="103"/>
        <v>13.457665</v>
      </c>
      <c r="L549" s="26">
        <f t="shared" si="108"/>
        <v>95939286.196226478</v>
      </c>
      <c r="M549" s="16">
        <f t="shared" si="104"/>
        <v>95.939286196226476</v>
      </c>
      <c r="N549" s="3">
        <f t="shared" si="105"/>
        <v>38.5972522</v>
      </c>
      <c r="O549" s="3">
        <f t="shared" si="109"/>
        <v>71.185702966240115</v>
      </c>
      <c r="P549" s="3">
        <f t="shared" si="110"/>
        <v>87.140601061957767</v>
      </c>
      <c r="Q549" s="3">
        <f t="shared" si="106"/>
        <v>28.184405402500001</v>
      </c>
      <c r="R549" s="3">
        <f t="shared" si="111"/>
        <v>225.10796163069787</v>
      </c>
      <c r="S549" s="20"/>
    </row>
    <row r="550" spans="2:19" x14ac:dyDescent="0.15">
      <c r="B550" s="55"/>
      <c r="C550" s="6">
        <v>140881</v>
      </c>
      <c r="D550" s="21">
        <v>54300</v>
      </c>
      <c r="E550" s="21">
        <v>55372</v>
      </c>
      <c r="F550" s="21">
        <f t="shared" si="101"/>
        <v>109672</v>
      </c>
      <c r="G550" s="16">
        <f t="shared" si="102"/>
        <v>109.672</v>
      </c>
      <c r="H550" s="21">
        <v>2949849</v>
      </c>
      <c r="I550" s="21">
        <v>2936971</v>
      </c>
      <c r="J550" s="21">
        <f t="shared" si="107"/>
        <v>5886820</v>
      </c>
      <c r="K550" s="16">
        <f t="shared" si="103"/>
        <v>5.8868200000000002</v>
      </c>
      <c r="L550" s="26">
        <f t="shared" si="108"/>
        <v>39853069.436088167</v>
      </c>
      <c r="M550" s="16">
        <f t="shared" si="104"/>
        <v>39.85306943608817</v>
      </c>
      <c r="N550" s="3">
        <f t="shared" si="105"/>
        <v>33.510829600000001</v>
      </c>
      <c r="O550" s="3">
        <f t="shared" si="109"/>
        <v>30.88095229256567</v>
      </c>
      <c r="P550" s="3">
        <f t="shared" si="110"/>
        <v>46.680004291194003</v>
      </c>
      <c r="Q550" s="3">
        <f t="shared" si="106"/>
        <v>21.684834970000001</v>
      </c>
      <c r="R550" s="3">
        <f t="shared" si="111"/>
        <v>132.75662115375968</v>
      </c>
      <c r="S550" s="20"/>
    </row>
    <row r="551" spans="2:19" x14ac:dyDescent="0.15">
      <c r="B551" s="55"/>
      <c r="C551" s="6">
        <v>140882</v>
      </c>
      <c r="D551" s="21">
        <v>22595</v>
      </c>
      <c r="E551" s="21">
        <v>22982</v>
      </c>
      <c r="F551" s="21">
        <f t="shared" si="101"/>
        <v>45577</v>
      </c>
      <c r="G551" s="16">
        <f t="shared" si="102"/>
        <v>45.576999999999998</v>
      </c>
      <c r="H551" s="21">
        <v>1684373</v>
      </c>
      <c r="I551" s="21">
        <v>1681969</v>
      </c>
      <c r="J551" s="21">
        <f t="shared" si="107"/>
        <v>3366342</v>
      </c>
      <c r="K551" s="16">
        <f t="shared" si="103"/>
        <v>3.3663419999999999</v>
      </c>
      <c r="L551" s="26">
        <f t="shared" si="108"/>
        <v>21972646.909063894</v>
      </c>
      <c r="M551" s="16">
        <f t="shared" si="104"/>
        <v>21.972646909063894</v>
      </c>
      <c r="N551" s="3">
        <f t="shared" si="105"/>
        <v>22.339071099999998</v>
      </c>
      <c r="O551" s="3">
        <f t="shared" si="109"/>
        <v>18.15072952565987</v>
      </c>
      <c r="P551" s="3">
        <f t="shared" si="110"/>
        <v>33.781067480198693</v>
      </c>
      <c r="Q551" s="3">
        <f t="shared" si="106"/>
        <v>19.521004607000002</v>
      </c>
      <c r="R551" s="3">
        <f t="shared" si="111"/>
        <v>93.791872712858577</v>
      </c>
      <c r="S551" s="20"/>
    </row>
    <row r="552" spans="2:19" x14ac:dyDescent="0.15">
      <c r="B552" s="55"/>
      <c r="C552" s="6">
        <v>140902</v>
      </c>
      <c r="D552" s="21">
        <v>116410</v>
      </c>
      <c r="E552" s="21">
        <v>116955</v>
      </c>
      <c r="F552" s="21">
        <f t="shared" si="101"/>
        <v>233365</v>
      </c>
      <c r="G552" s="16">
        <f t="shared" si="102"/>
        <v>233.36500000000001</v>
      </c>
      <c r="H552" s="21">
        <v>26873085</v>
      </c>
      <c r="I552" s="21">
        <v>26752093</v>
      </c>
      <c r="J552" s="21">
        <f t="shared" si="107"/>
        <v>53625178</v>
      </c>
      <c r="K552" s="16">
        <f t="shared" si="103"/>
        <v>53.625177999999998</v>
      </c>
      <c r="L552" s="26">
        <f t="shared" si="108"/>
        <v>414488774.87288928</v>
      </c>
      <c r="M552" s="16">
        <f t="shared" si="104"/>
        <v>414.48877487288928</v>
      </c>
      <c r="N552" s="3">
        <f t="shared" si="105"/>
        <v>55.070519500000003</v>
      </c>
      <c r="O552" s="3">
        <f t="shared" si="109"/>
        <v>310.84275557481561</v>
      </c>
      <c r="P552" s="3">
        <f t="shared" si="110"/>
        <v>316.94220219330231</v>
      </c>
      <c r="Q552" s="3">
        <f t="shared" si="106"/>
        <v>62.668215313000005</v>
      </c>
      <c r="R552" s="3">
        <f t="shared" si="111"/>
        <v>745.52369258111798</v>
      </c>
      <c r="S552" s="20"/>
    </row>
    <row r="553" spans="2:19" x14ac:dyDescent="0.15">
      <c r="B553" s="55"/>
      <c r="C553" s="6">
        <v>140921</v>
      </c>
      <c r="D553" s="21">
        <v>33679</v>
      </c>
      <c r="E553" s="21">
        <v>33788</v>
      </c>
      <c r="F553" s="21">
        <f t="shared" si="101"/>
        <v>67467</v>
      </c>
      <c r="G553" s="16">
        <f t="shared" si="102"/>
        <v>67.466999999999999</v>
      </c>
      <c r="H553" s="21">
        <v>7666566</v>
      </c>
      <c r="I553" s="21">
        <v>7559675</v>
      </c>
      <c r="J553" s="21">
        <f t="shared" si="107"/>
        <v>15226241</v>
      </c>
      <c r="K553" s="16">
        <f t="shared" si="103"/>
        <v>15.226241</v>
      </c>
      <c r="L553" s="26">
        <f t="shared" si="108"/>
        <v>109363887.44739513</v>
      </c>
      <c r="M553" s="16">
        <f t="shared" si="104"/>
        <v>109.36388744739513</v>
      </c>
      <c r="N553" s="3">
        <f t="shared" si="105"/>
        <v>26.154498099999998</v>
      </c>
      <c r="O553" s="3">
        <f t="shared" si="109"/>
        <v>80.916891481824521</v>
      </c>
      <c r="P553" s="3">
        <f t="shared" si="110"/>
        <v>96.825108404550832</v>
      </c>
      <c r="Q553" s="3">
        <f t="shared" si="106"/>
        <v>29.702727898500001</v>
      </c>
      <c r="R553" s="3">
        <f t="shared" si="111"/>
        <v>233.59922588487535</v>
      </c>
      <c r="S553" s="20"/>
    </row>
    <row r="554" spans="2:19" x14ac:dyDescent="0.15">
      <c r="B554" s="55"/>
      <c r="C554" s="6">
        <v>140922</v>
      </c>
      <c r="D554" s="21">
        <v>101055</v>
      </c>
      <c r="E554" s="21">
        <v>101309</v>
      </c>
      <c r="F554" s="21">
        <f t="shared" si="101"/>
        <v>202364</v>
      </c>
      <c r="G554" s="16">
        <f t="shared" si="102"/>
        <v>202.364</v>
      </c>
      <c r="H554" s="21">
        <v>35822682</v>
      </c>
      <c r="I554" s="21">
        <v>35719488</v>
      </c>
      <c r="J554" s="21">
        <f t="shared" si="107"/>
        <v>71542170</v>
      </c>
      <c r="K554" s="16">
        <f t="shared" si="103"/>
        <v>71.542169999999999</v>
      </c>
      <c r="L554" s="26">
        <f t="shared" si="108"/>
        <v>561932417.67256784</v>
      </c>
      <c r="M554" s="16">
        <f t="shared" si="104"/>
        <v>561.93241767256779</v>
      </c>
      <c r="N554" s="3">
        <f t="shared" si="105"/>
        <v>49.667045200000004</v>
      </c>
      <c r="O554" s="3">
        <f t="shared" si="109"/>
        <v>427.95398362672228</v>
      </c>
      <c r="P554" s="3">
        <f t="shared" si="110"/>
        <v>423.30804610899042</v>
      </c>
      <c r="Q554" s="3">
        <f t="shared" si="106"/>
        <v>78.049952945000001</v>
      </c>
      <c r="R554" s="3">
        <f t="shared" si="111"/>
        <v>978.97902788071269</v>
      </c>
      <c r="S554" s="20"/>
    </row>
    <row r="555" spans="2:19" x14ac:dyDescent="0.15">
      <c r="B555" s="55"/>
      <c r="C555" s="6">
        <v>140923</v>
      </c>
      <c r="D555" s="21">
        <v>105346</v>
      </c>
      <c r="E555" s="21">
        <v>105253</v>
      </c>
      <c r="F555" s="21">
        <f t="shared" si="101"/>
        <v>210599</v>
      </c>
      <c r="G555" s="16">
        <f t="shared" si="102"/>
        <v>210.59899999999999</v>
      </c>
      <c r="H555" s="21">
        <v>25645216</v>
      </c>
      <c r="I555" s="21">
        <v>25458743</v>
      </c>
      <c r="J555" s="21">
        <f t="shared" si="107"/>
        <v>51103959</v>
      </c>
      <c r="K555" s="16">
        <f t="shared" si="103"/>
        <v>51.103959000000003</v>
      </c>
      <c r="L555" s="26">
        <f t="shared" si="108"/>
        <v>393932545.07368422</v>
      </c>
      <c r="M555" s="16">
        <f t="shared" si="104"/>
        <v>393.9325450736842</v>
      </c>
      <c r="N555" s="3">
        <f t="shared" si="105"/>
        <v>51.102405700000006</v>
      </c>
      <c r="O555" s="3">
        <f t="shared" si="109"/>
        <v>294.82620634619127</v>
      </c>
      <c r="P555" s="3">
        <f t="shared" si="110"/>
        <v>302.11293801615579</v>
      </c>
      <c r="Q555" s="3">
        <f t="shared" si="106"/>
        <v>60.503748801500002</v>
      </c>
      <c r="R555" s="3">
        <f t="shared" si="111"/>
        <v>708.54529886384717</v>
      </c>
      <c r="S555" s="20"/>
    </row>
    <row r="556" spans="2:19" x14ac:dyDescent="0.15">
      <c r="B556" s="55"/>
      <c r="C556" s="6">
        <v>140924</v>
      </c>
      <c r="D556" s="21">
        <v>76103</v>
      </c>
      <c r="E556" s="21">
        <v>76126</v>
      </c>
      <c r="F556" s="21">
        <f t="shared" si="101"/>
        <v>152229</v>
      </c>
      <c r="G556" s="16">
        <f t="shared" si="102"/>
        <v>152.22900000000001</v>
      </c>
      <c r="H556" s="21">
        <v>27802783</v>
      </c>
      <c r="I556" s="21">
        <v>27659981</v>
      </c>
      <c r="J556" s="21">
        <f t="shared" si="107"/>
        <v>55462764</v>
      </c>
      <c r="K556" s="16">
        <f t="shared" si="103"/>
        <v>55.462764</v>
      </c>
      <c r="L556" s="26">
        <f t="shared" si="108"/>
        <v>429503728.10652</v>
      </c>
      <c r="M556" s="16">
        <f t="shared" si="104"/>
        <v>429.50372810651999</v>
      </c>
      <c r="N556" s="3">
        <f t="shared" si="105"/>
        <v>40.928514700000001</v>
      </c>
      <c r="O556" s="3">
        <f t="shared" si="109"/>
        <v>322.58984425561169</v>
      </c>
      <c r="P556" s="3">
        <f t="shared" si="110"/>
        <v>327.77398945604352</v>
      </c>
      <c r="Q556" s="3">
        <f t="shared" si="106"/>
        <v>64.245782894000001</v>
      </c>
      <c r="R556" s="3">
        <f t="shared" si="111"/>
        <v>755.53813130565527</v>
      </c>
      <c r="S556" s="20"/>
    </row>
    <row r="557" spans="2:19" x14ac:dyDescent="0.15">
      <c r="B557" s="55"/>
      <c r="C557" s="6">
        <v>140925</v>
      </c>
      <c r="D557" s="21">
        <v>133660</v>
      </c>
      <c r="E557" s="21">
        <v>134208</v>
      </c>
      <c r="F557" s="21">
        <f t="shared" si="101"/>
        <v>267868</v>
      </c>
      <c r="G557" s="16">
        <f t="shared" si="102"/>
        <v>267.86799999999999</v>
      </c>
      <c r="H557" s="21">
        <v>35982855</v>
      </c>
      <c r="I557" s="21">
        <v>35823231</v>
      </c>
      <c r="J557" s="21">
        <f t="shared" si="107"/>
        <v>71806086</v>
      </c>
      <c r="K557" s="16">
        <f t="shared" si="103"/>
        <v>71.806085999999993</v>
      </c>
      <c r="L557" s="26">
        <f t="shared" si="108"/>
        <v>564120190.69819808</v>
      </c>
      <c r="M557" s="16">
        <f t="shared" si="104"/>
        <v>564.12019069819803</v>
      </c>
      <c r="N557" s="3">
        <f t="shared" si="105"/>
        <v>61.084392399999999</v>
      </c>
      <c r="O557" s="3">
        <f t="shared" si="109"/>
        <v>429.7211457690106</v>
      </c>
      <c r="P557" s="3">
        <f t="shared" si="110"/>
        <v>424.88630556968008</v>
      </c>
      <c r="Q557" s="3">
        <f t="shared" si="106"/>
        <v>78.276524831000003</v>
      </c>
      <c r="R557" s="3">
        <f t="shared" si="111"/>
        <v>993.96836856969071</v>
      </c>
      <c r="S557" s="20"/>
    </row>
    <row r="558" spans="2:19" x14ac:dyDescent="0.15">
      <c r="B558" s="55"/>
      <c r="C558" s="6">
        <v>140926</v>
      </c>
      <c r="D558" s="21">
        <v>145552</v>
      </c>
      <c r="E558" s="21">
        <v>146531</v>
      </c>
      <c r="F558" s="21">
        <f t="shared" si="101"/>
        <v>292083</v>
      </c>
      <c r="G558" s="16">
        <f t="shared" si="102"/>
        <v>292.08300000000003</v>
      </c>
      <c r="H558" s="21">
        <v>45003050</v>
      </c>
      <c r="I558" s="21">
        <v>44770627</v>
      </c>
      <c r="J558" s="21">
        <f t="shared" si="107"/>
        <v>89773677</v>
      </c>
      <c r="K558" s="16">
        <f t="shared" si="103"/>
        <v>89.773677000000006</v>
      </c>
      <c r="L558" s="26">
        <f t="shared" si="108"/>
        <v>713983430.68174708</v>
      </c>
      <c r="M558" s="16">
        <f t="shared" si="104"/>
        <v>713.98343068174711</v>
      </c>
      <c r="N558" s="3">
        <f t="shared" si="105"/>
        <v>65.3050669</v>
      </c>
      <c r="O558" s="3">
        <f t="shared" si="109"/>
        <v>552.82320596951308</v>
      </c>
      <c r="P558" s="3">
        <f t="shared" si="110"/>
        <v>532.99764689381232</v>
      </c>
      <c r="Q558" s="3">
        <f t="shared" si="106"/>
        <v>93.701701704499996</v>
      </c>
      <c r="R558" s="3">
        <f t="shared" si="111"/>
        <v>1244.8276214678253</v>
      </c>
      <c r="S558" s="20"/>
    </row>
    <row r="559" spans="2:19" x14ac:dyDescent="0.15">
      <c r="B559" s="55"/>
      <c r="C559" s="6">
        <v>140927</v>
      </c>
      <c r="D559" s="21">
        <v>78602</v>
      </c>
      <c r="E559" s="21">
        <v>79119</v>
      </c>
      <c r="F559" s="21">
        <f t="shared" si="101"/>
        <v>157721</v>
      </c>
      <c r="G559" s="16">
        <f t="shared" si="102"/>
        <v>157.721</v>
      </c>
      <c r="H559" s="21">
        <v>24390172</v>
      </c>
      <c r="I559" s="21">
        <v>24224083</v>
      </c>
      <c r="J559" s="21">
        <f t="shared" si="107"/>
        <v>48614255</v>
      </c>
      <c r="K559" s="16">
        <f t="shared" si="103"/>
        <v>48.614255</v>
      </c>
      <c r="L559" s="26">
        <f t="shared" si="108"/>
        <v>373686287.46184683</v>
      </c>
      <c r="M559" s="16">
        <f t="shared" si="104"/>
        <v>373.6862874618468</v>
      </c>
      <c r="N559" s="3">
        <f t="shared" si="105"/>
        <v>41.885770300000004</v>
      </c>
      <c r="O559" s="3">
        <f t="shared" si="109"/>
        <v>279.12552319238023</v>
      </c>
      <c r="P559" s="3">
        <f t="shared" si="110"/>
        <v>287.50728777497631</v>
      </c>
      <c r="Q559" s="3">
        <f t="shared" si="106"/>
        <v>58.366337917500005</v>
      </c>
      <c r="R559" s="3">
        <f t="shared" si="111"/>
        <v>666.88491918485647</v>
      </c>
      <c r="S559" s="20"/>
    </row>
    <row r="560" spans="2:19" x14ac:dyDescent="0.15">
      <c r="B560" s="55"/>
      <c r="C560" s="6">
        <v>140928</v>
      </c>
      <c r="D560" s="21">
        <v>66234</v>
      </c>
      <c r="E560" s="21">
        <v>67223</v>
      </c>
      <c r="F560" s="21">
        <f t="shared" si="101"/>
        <v>133457</v>
      </c>
      <c r="G560" s="16">
        <f t="shared" si="102"/>
        <v>133.45699999999999</v>
      </c>
      <c r="H560" s="21">
        <v>22357343</v>
      </c>
      <c r="I560" s="21">
        <v>22257704</v>
      </c>
      <c r="J560" s="21">
        <f t="shared" si="107"/>
        <v>44615047</v>
      </c>
      <c r="K560" s="16">
        <f t="shared" si="103"/>
        <v>44.615046999999997</v>
      </c>
      <c r="L560" s="26">
        <f t="shared" si="108"/>
        <v>341281970.17147529</v>
      </c>
      <c r="M560" s="16">
        <f t="shared" si="104"/>
        <v>341.28197017147528</v>
      </c>
      <c r="N560" s="3">
        <f t="shared" si="105"/>
        <v>37.656555100000006</v>
      </c>
      <c r="O560" s="3">
        <f t="shared" si="109"/>
        <v>254.14998821390131</v>
      </c>
      <c r="P560" s="3">
        <f t="shared" si="110"/>
        <v>264.13081328170227</v>
      </c>
      <c r="Q560" s="3">
        <f t="shared" si="106"/>
        <v>54.933017849500004</v>
      </c>
      <c r="R560" s="3">
        <f t="shared" si="111"/>
        <v>610.87037444510361</v>
      </c>
      <c r="S560" s="20"/>
    </row>
    <row r="561" spans="2:19" x14ac:dyDescent="0.15">
      <c r="B561" s="55"/>
      <c r="C561" s="6">
        <v>140929</v>
      </c>
      <c r="D561" s="21">
        <v>95337</v>
      </c>
      <c r="E561" s="21">
        <v>96051</v>
      </c>
      <c r="F561" s="21">
        <f t="shared" si="101"/>
        <v>191388</v>
      </c>
      <c r="G561" s="16">
        <f t="shared" si="102"/>
        <v>191.38800000000001</v>
      </c>
      <c r="H561" s="21">
        <v>32472267</v>
      </c>
      <c r="I561" s="21">
        <v>32410246</v>
      </c>
      <c r="J561" s="21">
        <f t="shared" si="107"/>
        <v>64882513</v>
      </c>
      <c r="K561" s="16">
        <f t="shared" si="103"/>
        <v>64.882513000000003</v>
      </c>
      <c r="L561" s="26">
        <f t="shared" si="108"/>
        <v>506870474.61497003</v>
      </c>
      <c r="M561" s="16">
        <f t="shared" si="104"/>
        <v>506.87047461497002</v>
      </c>
      <c r="N561" s="3">
        <f t="shared" si="105"/>
        <v>47.753928400000007</v>
      </c>
      <c r="O561" s="3">
        <f t="shared" si="109"/>
        <v>383.76169429129129</v>
      </c>
      <c r="P561" s="3">
        <f t="shared" si="110"/>
        <v>383.58636038723938</v>
      </c>
      <c r="Q561" s="3">
        <f t="shared" si="106"/>
        <v>72.332637410499999</v>
      </c>
      <c r="R561" s="3">
        <f t="shared" si="111"/>
        <v>887.43462048903064</v>
      </c>
      <c r="S561" s="20"/>
    </row>
    <row r="562" spans="2:19" x14ac:dyDescent="0.15">
      <c r="B562" s="55"/>
      <c r="C562" s="6">
        <v>140930</v>
      </c>
      <c r="D562" s="21">
        <v>54320</v>
      </c>
      <c r="E562" s="21">
        <v>54977</v>
      </c>
      <c r="F562" s="21">
        <f t="shared" si="101"/>
        <v>109297</v>
      </c>
      <c r="G562" s="16">
        <f t="shared" si="102"/>
        <v>109.297</v>
      </c>
      <c r="H562" s="21">
        <v>21270983</v>
      </c>
      <c r="I562" s="21">
        <v>18728846</v>
      </c>
      <c r="J562" s="21">
        <f t="shared" si="107"/>
        <v>39999829</v>
      </c>
      <c r="K562" s="16">
        <f t="shared" si="103"/>
        <v>39.999828999999998</v>
      </c>
      <c r="L562" s="26">
        <f t="shared" si="108"/>
        <v>304081025.43666232</v>
      </c>
      <c r="M562" s="16">
        <f t="shared" si="104"/>
        <v>304.08102543666234</v>
      </c>
      <c r="N562" s="3">
        <f t="shared" si="105"/>
        <v>33.445467100000002</v>
      </c>
      <c r="O562" s="3">
        <f t="shared" si="109"/>
        <v>225.71051067121334</v>
      </c>
      <c r="P562" s="3">
        <f t="shared" si="110"/>
        <v>237.29405175000821</v>
      </c>
      <c r="Q562" s="3">
        <f t="shared" si="106"/>
        <v>50.970853196500002</v>
      </c>
      <c r="R562" s="3">
        <f t="shared" si="111"/>
        <v>547.4208827177215</v>
      </c>
      <c r="S562" s="20"/>
    </row>
    <row r="563" spans="2:19" x14ac:dyDescent="0.15">
      <c r="B563" s="55"/>
      <c r="C563" s="6">
        <v>140931</v>
      </c>
      <c r="D563" s="21">
        <v>42010</v>
      </c>
      <c r="E563" s="21">
        <v>42557</v>
      </c>
      <c r="F563" s="21">
        <f t="shared" si="101"/>
        <v>84567</v>
      </c>
      <c r="G563" s="16">
        <f t="shared" si="102"/>
        <v>84.566999999999993</v>
      </c>
      <c r="H563" s="21">
        <v>10059945</v>
      </c>
      <c r="I563" s="21">
        <v>9987933</v>
      </c>
      <c r="J563" s="21">
        <f t="shared" si="107"/>
        <v>20047878</v>
      </c>
      <c r="K563" s="16">
        <f t="shared" si="103"/>
        <v>20.047878000000001</v>
      </c>
      <c r="L563" s="26">
        <f t="shared" si="108"/>
        <v>146390976.64714259</v>
      </c>
      <c r="M563" s="16">
        <f t="shared" si="104"/>
        <v>146.39097664714259</v>
      </c>
      <c r="N563" s="3">
        <f t="shared" si="105"/>
        <v>29.1350281</v>
      </c>
      <c r="O563" s="3">
        <f t="shared" si="109"/>
        <v>107.92511452747492</v>
      </c>
      <c r="P563" s="3">
        <f t="shared" si="110"/>
        <v>123.53645055324867</v>
      </c>
      <c r="Q563" s="3">
        <f t="shared" si="106"/>
        <v>33.842103262999998</v>
      </c>
      <c r="R563" s="3">
        <f t="shared" si="111"/>
        <v>294.43869644372364</v>
      </c>
      <c r="S563" s="20"/>
    </row>
    <row r="564" spans="2:19" x14ac:dyDescent="0.15">
      <c r="B564" s="55"/>
      <c r="C564" s="6">
        <v>140932</v>
      </c>
      <c r="D564" s="21">
        <v>85268</v>
      </c>
      <c r="E564" s="21">
        <v>85965</v>
      </c>
      <c r="F564" s="21">
        <f t="shared" si="101"/>
        <v>171233</v>
      </c>
      <c r="G564" s="16">
        <f t="shared" si="102"/>
        <v>171.233</v>
      </c>
      <c r="H564" s="21">
        <v>28525817</v>
      </c>
      <c r="I564" s="21">
        <v>28475015</v>
      </c>
      <c r="J564" s="21">
        <f t="shared" si="107"/>
        <v>57000832</v>
      </c>
      <c r="K564" s="16">
        <f t="shared" si="103"/>
        <v>57.000832000000003</v>
      </c>
      <c r="L564" s="26">
        <f t="shared" si="108"/>
        <v>442091680.99685794</v>
      </c>
      <c r="M564" s="16">
        <f t="shared" si="104"/>
        <v>442.09168099685792</v>
      </c>
      <c r="N564" s="3">
        <f t="shared" si="105"/>
        <v>44.2409119</v>
      </c>
      <c r="O564" s="3">
        <f t="shared" si="109"/>
        <v>332.46941835277693</v>
      </c>
      <c r="P564" s="3">
        <f t="shared" si="110"/>
        <v>336.85493867113331</v>
      </c>
      <c r="Q564" s="3">
        <f t="shared" si="106"/>
        <v>65.566214271999996</v>
      </c>
      <c r="R564" s="3">
        <f t="shared" si="111"/>
        <v>779.13148319591028</v>
      </c>
      <c r="S564" s="20"/>
    </row>
    <row r="565" spans="2:19" x14ac:dyDescent="0.15">
      <c r="B565" s="55"/>
      <c r="C565" s="6">
        <v>140981</v>
      </c>
      <c r="D565" s="21">
        <v>161254</v>
      </c>
      <c r="E565" s="21">
        <v>161496</v>
      </c>
      <c r="F565" s="21">
        <f t="shared" si="101"/>
        <v>322750</v>
      </c>
      <c r="G565" s="16">
        <f t="shared" si="102"/>
        <v>322.75</v>
      </c>
      <c r="H565" s="21">
        <v>48317713</v>
      </c>
      <c r="I565" s="21">
        <v>48015184</v>
      </c>
      <c r="J565" s="21">
        <f t="shared" si="107"/>
        <v>96332897</v>
      </c>
      <c r="K565" s="16">
        <f t="shared" si="103"/>
        <v>96.332897000000003</v>
      </c>
      <c r="L565" s="26">
        <f t="shared" si="108"/>
        <v>769100138.22963893</v>
      </c>
      <c r="M565" s="16">
        <f t="shared" si="104"/>
        <v>769.1001382296389</v>
      </c>
      <c r="N565" s="3">
        <f t="shared" si="105"/>
        <v>70.650324999999995</v>
      </c>
      <c r="O565" s="3">
        <f t="shared" si="109"/>
        <v>599.11448968165337</v>
      </c>
      <c r="P565" s="3">
        <f t="shared" si="110"/>
        <v>572.75883971886151</v>
      </c>
      <c r="Q565" s="3">
        <f t="shared" si="106"/>
        <v>99.332792074500006</v>
      </c>
      <c r="R565" s="3">
        <f t="shared" si="111"/>
        <v>1341.8564464750148</v>
      </c>
      <c r="S565" s="20"/>
    </row>
    <row r="566" spans="2:19" x14ac:dyDescent="0.15">
      <c r="B566" s="55"/>
      <c r="C566" s="6">
        <v>141002</v>
      </c>
      <c r="D566" s="21">
        <v>99841</v>
      </c>
      <c r="E566" s="21">
        <v>100853</v>
      </c>
      <c r="F566" s="21">
        <f t="shared" si="101"/>
        <v>200694</v>
      </c>
      <c r="G566" s="16">
        <f t="shared" si="102"/>
        <v>200.69399999999999</v>
      </c>
      <c r="H566" s="21">
        <v>16402423</v>
      </c>
      <c r="I566" s="21">
        <v>16282931</v>
      </c>
      <c r="J566" s="21">
        <f t="shared" si="107"/>
        <v>32685354</v>
      </c>
      <c r="K566" s="16">
        <f t="shared" si="103"/>
        <v>32.685353999999997</v>
      </c>
      <c r="L566" s="26">
        <f t="shared" si="108"/>
        <v>245609294.19327816</v>
      </c>
      <c r="M566" s="16">
        <f t="shared" si="104"/>
        <v>245.60929419327817</v>
      </c>
      <c r="N566" s="3">
        <f t="shared" si="105"/>
        <v>49.375964199999999</v>
      </c>
      <c r="O566" s="3">
        <f t="shared" si="109"/>
        <v>181.51335870360253</v>
      </c>
      <c r="P566" s="3">
        <f t="shared" si="110"/>
        <v>195.11254483103087</v>
      </c>
      <c r="Q566" s="3">
        <f t="shared" si="106"/>
        <v>44.691376409</v>
      </c>
      <c r="R566" s="3">
        <f t="shared" si="111"/>
        <v>470.69324414363336</v>
      </c>
      <c r="S566" s="20"/>
    </row>
    <row r="567" spans="2:19" x14ac:dyDescent="0.15">
      <c r="B567" s="55"/>
      <c r="C567" s="6">
        <v>141021</v>
      </c>
      <c r="D567" s="21">
        <v>19626</v>
      </c>
      <c r="E567" s="21">
        <v>19893</v>
      </c>
      <c r="F567" s="21">
        <f t="shared" si="101"/>
        <v>39519</v>
      </c>
      <c r="G567" s="16">
        <f t="shared" si="102"/>
        <v>39.518999999999998</v>
      </c>
      <c r="H567" s="21">
        <v>1575866</v>
      </c>
      <c r="I567" s="21">
        <v>1573277</v>
      </c>
      <c r="J567" s="21">
        <f t="shared" si="107"/>
        <v>3149143</v>
      </c>
      <c r="K567" s="16">
        <f t="shared" si="103"/>
        <v>3.149143</v>
      </c>
      <c r="L567" s="26">
        <f t="shared" si="108"/>
        <v>20463737.052555952</v>
      </c>
      <c r="M567" s="16">
        <f t="shared" si="104"/>
        <v>20.463737052555953</v>
      </c>
      <c r="N567" s="3">
        <f t="shared" si="105"/>
        <v>21.283161700000001</v>
      </c>
      <c r="O567" s="3">
        <f t="shared" si="109"/>
        <v>17.079072661999579</v>
      </c>
      <c r="P567" s="3">
        <f t="shared" si="110"/>
        <v>32.692539909713865</v>
      </c>
      <c r="Q567" s="3">
        <f t="shared" si="106"/>
        <v>19.334539265499998</v>
      </c>
      <c r="R567" s="3">
        <f t="shared" si="111"/>
        <v>90.389313537213454</v>
      </c>
      <c r="S567" s="20"/>
    </row>
    <row r="568" spans="2:19" x14ac:dyDescent="0.15">
      <c r="B568" s="55"/>
      <c r="C568" s="6">
        <v>141022</v>
      </c>
      <c r="D568" s="21">
        <v>39762</v>
      </c>
      <c r="E568" s="21">
        <v>40121</v>
      </c>
      <c r="F568" s="21">
        <f t="shared" si="101"/>
        <v>79883</v>
      </c>
      <c r="G568" s="16">
        <f t="shared" si="102"/>
        <v>79.882999999999996</v>
      </c>
      <c r="H568" s="21">
        <v>6032553</v>
      </c>
      <c r="I568" s="21">
        <v>6011262</v>
      </c>
      <c r="J568" s="21">
        <f t="shared" si="107"/>
        <v>12043815</v>
      </c>
      <c r="K568" s="16">
        <f t="shared" si="103"/>
        <v>12.043815</v>
      </c>
      <c r="L568" s="26">
        <f t="shared" si="108"/>
        <v>85279412.588499397</v>
      </c>
      <c r="M568" s="16">
        <f t="shared" si="104"/>
        <v>85.279412588499397</v>
      </c>
      <c r="N568" s="3">
        <f t="shared" si="105"/>
        <v>28.318606899999999</v>
      </c>
      <c r="O568" s="3">
        <f t="shared" si="109"/>
        <v>63.481709091545532</v>
      </c>
      <c r="P568" s="3">
        <f t="shared" si="110"/>
        <v>79.450568241343461</v>
      </c>
      <c r="Q568" s="3">
        <f t="shared" si="106"/>
        <v>26.970615177500001</v>
      </c>
      <c r="R568" s="3">
        <f t="shared" si="111"/>
        <v>198.22149941038901</v>
      </c>
      <c r="S568" s="20"/>
    </row>
    <row r="569" spans="2:19" x14ac:dyDescent="0.15">
      <c r="B569" s="55"/>
      <c r="C569" s="6">
        <v>141023</v>
      </c>
      <c r="D569" s="21">
        <v>52144</v>
      </c>
      <c r="E569" s="21">
        <v>52630</v>
      </c>
      <c r="F569" s="21">
        <f t="shared" si="101"/>
        <v>104774</v>
      </c>
      <c r="G569" s="16">
        <f t="shared" si="102"/>
        <v>104.774</v>
      </c>
      <c r="H569" s="21">
        <v>4229006</v>
      </c>
      <c r="I569" s="21">
        <v>4193061</v>
      </c>
      <c r="J569" s="21">
        <f t="shared" si="107"/>
        <v>8422067</v>
      </c>
      <c r="K569" s="16">
        <f t="shared" si="103"/>
        <v>8.4220670000000002</v>
      </c>
      <c r="L569" s="26">
        <f t="shared" si="108"/>
        <v>58326340.227390431</v>
      </c>
      <c r="M569" s="16">
        <f t="shared" si="104"/>
        <v>58.326340227390432</v>
      </c>
      <c r="N569" s="3">
        <f t="shared" si="105"/>
        <v>32.657108199999996</v>
      </c>
      <c r="O569" s="3">
        <f t="shared" si="109"/>
        <v>44.093703313417514</v>
      </c>
      <c r="P569" s="3">
        <f t="shared" si="110"/>
        <v>60.006621840039458</v>
      </c>
      <c r="Q569" s="3">
        <f t="shared" si="106"/>
        <v>23.861344519500001</v>
      </c>
      <c r="R569" s="3">
        <f t="shared" si="111"/>
        <v>160.61877787295697</v>
      </c>
      <c r="S569" s="20"/>
    </row>
    <row r="570" spans="2:19" x14ac:dyDescent="0.15">
      <c r="B570" s="55"/>
      <c r="C570" s="6">
        <v>141024</v>
      </c>
      <c r="D570" s="21">
        <v>85237</v>
      </c>
      <c r="E570" s="21">
        <v>86223</v>
      </c>
      <c r="F570" s="21">
        <f t="shared" si="101"/>
        <v>171460</v>
      </c>
      <c r="G570" s="16">
        <f t="shared" si="102"/>
        <v>171.46</v>
      </c>
      <c r="H570" s="21">
        <v>14902051</v>
      </c>
      <c r="I570" s="21">
        <v>14747605</v>
      </c>
      <c r="J570" s="21">
        <f t="shared" si="107"/>
        <v>29649656</v>
      </c>
      <c r="K570" s="16">
        <f t="shared" si="103"/>
        <v>29.649656</v>
      </c>
      <c r="L570" s="26">
        <f t="shared" si="108"/>
        <v>221542812.51388222</v>
      </c>
      <c r="M570" s="16">
        <f t="shared" si="104"/>
        <v>221.54281251388221</v>
      </c>
      <c r="N570" s="3">
        <f t="shared" si="105"/>
        <v>44.280478000000002</v>
      </c>
      <c r="O570" s="3">
        <f t="shared" si="109"/>
        <v>163.50095235969692</v>
      </c>
      <c r="P570" s="3">
        <f t="shared" si="110"/>
        <v>177.75098494751464</v>
      </c>
      <c r="Q570" s="3">
        <f t="shared" si="106"/>
        <v>42.085229675999997</v>
      </c>
      <c r="R570" s="3">
        <f t="shared" si="111"/>
        <v>427.61764498321151</v>
      </c>
      <c r="S570" s="20"/>
    </row>
    <row r="571" spans="2:19" x14ac:dyDescent="0.15">
      <c r="B571" s="55"/>
      <c r="C571" s="6">
        <v>141025</v>
      </c>
      <c r="D571" s="21">
        <v>89721</v>
      </c>
      <c r="E571" s="21">
        <v>89974</v>
      </c>
      <c r="F571" s="21">
        <f t="shared" si="101"/>
        <v>179695</v>
      </c>
      <c r="G571" s="16">
        <f t="shared" si="102"/>
        <v>179.69499999999999</v>
      </c>
      <c r="H571" s="21">
        <v>19155402</v>
      </c>
      <c r="I571" s="21">
        <v>19042315</v>
      </c>
      <c r="J571" s="21">
        <f t="shared" si="107"/>
        <v>38197717</v>
      </c>
      <c r="K571" s="16">
        <f t="shared" si="103"/>
        <v>38.197716999999997</v>
      </c>
      <c r="L571" s="26">
        <f t="shared" si="108"/>
        <v>289616519.14789617</v>
      </c>
      <c r="M571" s="16">
        <f t="shared" si="104"/>
        <v>289.61651914789616</v>
      </c>
      <c r="N571" s="3">
        <f t="shared" si="105"/>
        <v>45.715838500000004</v>
      </c>
      <c r="O571" s="3">
        <f t="shared" si="109"/>
        <v>214.7199046607748</v>
      </c>
      <c r="P571" s="3">
        <f t="shared" si="110"/>
        <v>226.85935691329229</v>
      </c>
      <c r="Q571" s="3">
        <f t="shared" si="106"/>
        <v>49.423740044500001</v>
      </c>
      <c r="R571" s="3">
        <f t="shared" si="111"/>
        <v>536.71884011856707</v>
      </c>
      <c r="S571" s="20"/>
    </row>
    <row r="572" spans="2:19" x14ac:dyDescent="0.15">
      <c r="B572" s="55"/>
      <c r="C572" s="6">
        <v>141026</v>
      </c>
      <c r="D572" s="21">
        <v>103829</v>
      </c>
      <c r="E572" s="21">
        <v>104637</v>
      </c>
      <c r="F572" s="21">
        <f t="shared" si="101"/>
        <v>208466</v>
      </c>
      <c r="G572" s="16">
        <f t="shared" si="102"/>
        <v>208.46600000000001</v>
      </c>
      <c r="H572" s="21">
        <v>25666109</v>
      </c>
      <c r="I572" s="21">
        <v>25604262</v>
      </c>
      <c r="J572" s="21">
        <f t="shared" si="107"/>
        <v>51270371</v>
      </c>
      <c r="K572" s="16">
        <f t="shared" si="103"/>
        <v>51.270370999999997</v>
      </c>
      <c r="L572" s="26">
        <f t="shared" si="108"/>
        <v>395287713.76829582</v>
      </c>
      <c r="M572" s="16">
        <f t="shared" si="104"/>
        <v>395.28771376829582</v>
      </c>
      <c r="N572" s="3">
        <f t="shared" si="105"/>
        <v>50.730623800000004</v>
      </c>
      <c r="O572" s="3">
        <f t="shared" si="109"/>
        <v>295.87975490497917</v>
      </c>
      <c r="P572" s="3">
        <f t="shared" si="110"/>
        <v>303.09055671244863</v>
      </c>
      <c r="Q572" s="3">
        <f t="shared" si="106"/>
        <v>60.646613503499999</v>
      </c>
      <c r="R572" s="3">
        <f t="shared" si="111"/>
        <v>710.34754892092781</v>
      </c>
      <c r="S572" s="20"/>
    </row>
    <row r="573" spans="2:19" x14ac:dyDescent="0.15">
      <c r="B573" s="55"/>
      <c r="C573" s="6">
        <v>141027</v>
      </c>
      <c r="D573" s="21">
        <v>62697</v>
      </c>
      <c r="E573" s="21">
        <v>63295</v>
      </c>
      <c r="F573" s="21">
        <f t="shared" si="101"/>
        <v>125992</v>
      </c>
      <c r="G573" s="16">
        <f t="shared" si="102"/>
        <v>125.992</v>
      </c>
      <c r="H573" s="21">
        <v>12001191</v>
      </c>
      <c r="I573" s="21">
        <v>11944952</v>
      </c>
      <c r="J573" s="21">
        <f t="shared" si="107"/>
        <v>23946143</v>
      </c>
      <c r="K573" s="16">
        <f t="shared" si="103"/>
        <v>23.946142999999999</v>
      </c>
      <c r="L573" s="26">
        <f t="shared" si="108"/>
        <v>176704230.22981516</v>
      </c>
      <c r="M573" s="16">
        <f t="shared" si="104"/>
        <v>176.70423022981515</v>
      </c>
      <c r="N573" s="3">
        <f t="shared" si="105"/>
        <v>36.355405599999997</v>
      </c>
      <c r="O573" s="3">
        <f t="shared" si="109"/>
        <v>130.21986288264148</v>
      </c>
      <c r="P573" s="3">
        <f t="shared" si="110"/>
        <v>145.40443168778864</v>
      </c>
      <c r="Q573" s="3">
        <f t="shared" si="106"/>
        <v>37.188763765499999</v>
      </c>
      <c r="R573" s="3">
        <f t="shared" si="111"/>
        <v>349.16846393593016</v>
      </c>
      <c r="S573" s="20"/>
    </row>
    <row r="574" spans="2:19" x14ac:dyDescent="0.15">
      <c r="B574" s="55"/>
      <c r="C574" s="6">
        <v>141028</v>
      </c>
      <c r="D574" s="21">
        <v>44625</v>
      </c>
      <c r="E574" s="21">
        <v>45343</v>
      </c>
      <c r="F574" s="21">
        <f t="shared" si="101"/>
        <v>89968</v>
      </c>
      <c r="G574" s="16">
        <f t="shared" si="102"/>
        <v>89.968000000000004</v>
      </c>
      <c r="H574" s="21">
        <v>14166458</v>
      </c>
      <c r="I574" s="21">
        <v>14096290</v>
      </c>
      <c r="J574" s="21">
        <f t="shared" si="107"/>
        <v>28262748</v>
      </c>
      <c r="K574" s="16">
        <f t="shared" si="103"/>
        <v>28.262747999999998</v>
      </c>
      <c r="L574" s="26">
        <f t="shared" si="108"/>
        <v>210591794.49165267</v>
      </c>
      <c r="M574" s="16">
        <f t="shared" si="104"/>
        <v>210.59179449165268</v>
      </c>
      <c r="N574" s="3">
        <f t="shared" si="105"/>
        <v>30.076422399999998</v>
      </c>
      <c r="O574" s="3">
        <f t="shared" si="109"/>
        <v>155.33924498055276</v>
      </c>
      <c r="P574" s="3">
        <f t="shared" si="110"/>
        <v>169.85092054627825</v>
      </c>
      <c r="Q574" s="3">
        <f t="shared" si="106"/>
        <v>40.894569157999996</v>
      </c>
      <c r="R574" s="3">
        <f t="shared" si="111"/>
        <v>396.16115708483096</v>
      </c>
      <c r="S574" s="20"/>
    </row>
    <row r="575" spans="2:19" x14ac:dyDescent="0.15">
      <c r="B575" s="55"/>
      <c r="C575" s="6">
        <v>141029</v>
      </c>
      <c r="D575" s="21">
        <v>94863</v>
      </c>
      <c r="E575" s="21">
        <v>95242</v>
      </c>
      <c r="F575" s="21">
        <f t="shared" si="101"/>
        <v>190105</v>
      </c>
      <c r="G575" s="16">
        <f t="shared" si="102"/>
        <v>190.10499999999999</v>
      </c>
      <c r="H575" s="21">
        <v>24587882</v>
      </c>
      <c r="I575" s="21">
        <v>24535087</v>
      </c>
      <c r="J575" s="21">
        <f t="shared" si="107"/>
        <v>49122969</v>
      </c>
      <c r="K575" s="16">
        <f t="shared" si="103"/>
        <v>49.122968999999998</v>
      </c>
      <c r="L575" s="26">
        <f t="shared" si="108"/>
        <v>377818735.35684842</v>
      </c>
      <c r="M575" s="16">
        <f t="shared" si="104"/>
        <v>377.81873535684844</v>
      </c>
      <c r="N575" s="3">
        <f t="shared" si="105"/>
        <v>47.530301500000007</v>
      </c>
      <c r="O575" s="3">
        <f t="shared" si="109"/>
        <v>282.32418436687607</v>
      </c>
      <c r="P575" s="3">
        <f t="shared" si="110"/>
        <v>290.48843568643048</v>
      </c>
      <c r="Q575" s="3">
        <f t="shared" si="106"/>
        <v>58.8030688865</v>
      </c>
      <c r="R575" s="3">
        <f t="shared" si="111"/>
        <v>679.1459904398065</v>
      </c>
      <c r="S575" s="20"/>
    </row>
    <row r="576" spans="2:19" x14ac:dyDescent="0.15">
      <c r="B576" s="55"/>
      <c r="C576" s="6">
        <v>141030</v>
      </c>
      <c r="D576" s="21">
        <v>40566</v>
      </c>
      <c r="E576" s="21">
        <v>41167</v>
      </c>
      <c r="F576" s="21">
        <f t="shared" si="101"/>
        <v>81733</v>
      </c>
      <c r="G576" s="16">
        <f t="shared" si="102"/>
        <v>81.733000000000004</v>
      </c>
      <c r="H576" s="21">
        <v>11997598</v>
      </c>
      <c r="I576" s="21">
        <v>11925679</v>
      </c>
      <c r="J576" s="21">
        <f t="shared" si="107"/>
        <v>23923277</v>
      </c>
      <c r="K576" s="16">
        <f t="shared" si="103"/>
        <v>23.923276999999999</v>
      </c>
      <c r="L576" s="26">
        <f t="shared" si="108"/>
        <v>176525570.79443875</v>
      </c>
      <c r="M576" s="16">
        <f t="shared" si="104"/>
        <v>176.52557079443875</v>
      </c>
      <c r="N576" s="3">
        <f t="shared" si="105"/>
        <v>28.6410619</v>
      </c>
      <c r="O576" s="3">
        <f t="shared" si="109"/>
        <v>130.08797815217875</v>
      </c>
      <c r="P576" s="3">
        <f t="shared" si="110"/>
        <v>145.27554677110811</v>
      </c>
      <c r="Q576" s="3">
        <f t="shared" si="106"/>
        <v>37.169133304500001</v>
      </c>
      <c r="R576" s="3">
        <f t="shared" si="111"/>
        <v>341.17372012778691</v>
      </c>
      <c r="S576" s="20"/>
    </row>
    <row r="577" spans="2:19" x14ac:dyDescent="0.15">
      <c r="B577" s="55"/>
      <c r="C577" s="6">
        <v>141031</v>
      </c>
      <c r="D577" s="21">
        <v>70141</v>
      </c>
      <c r="E577" s="21">
        <v>71190</v>
      </c>
      <c r="F577" s="21">
        <f t="shared" si="101"/>
        <v>141331</v>
      </c>
      <c r="G577" s="16">
        <f t="shared" si="102"/>
        <v>141.33099999999999</v>
      </c>
      <c r="H577" s="21">
        <v>19153088</v>
      </c>
      <c r="I577" s="21">
        <v>19016881</v>
      </c>
      <c r="J577" s="21">
        <f t="shared" si="107"/>
        <v>38169969</v>
      </c>
      <c r="K577" s="16">
        <f t="shared" si="103"/>
        <v>38.169969000000002</v>
      </c>
      <c r="L577" s="26">
        <f t="shared" si="108"/>
        <v>289394086.34874666</v>
      </c>
      <c r="M577" s="16">
        <f t="shared" si="104"/>
        <v>289.39408634874667</v>
      </c>
      <c r="N577" s="3">
        <f t="shared" si="105"/>
        <v>39.028993299999996</v>
      </c>
      <c r="O577" s="3">
        <f t="shared" si="109"/>
        <v>214.55118694598099</v>
      </c>
      <c r="P577" s="3">
        <f t="shared" si="110"/>
        <v>226.69889389198585</v>
      </c>
      <c r="Q577" s="3">
        <f t="shared" si="106"/>
        <v>49.399918386499998</v>
      </c>
      <c r="R577" s="3">
        <f t="shared" si="111"/>
        <v>529.67899252446682</v>
      </c>
      <c r="S577" s="20"/>
    </row>
    <row r="578" spans="2:19" x14ac:dyDescent="0.15">
      <c r="B578" s="55"/>
      <c r="C578" s="6">
        <v>141032</v>
      </c>
      <c r="D578" s="21">
        <v>49802</v>
      </c>
      <c r="E578" s="21">
        <v>50473</v>
      </c>
      <c r="F578" s="21">
        <f t="shared" si="101"/>
        <v>100275</v>
      </c>
      <c r="G578" s="16">
        <f t="shared" si="102"/>
        <v>100.27500000000001</v>
      </c>
      <c r="H578" s="21">
        <v>20723509</v>
      </c>
      <c r="I578" s="21">
        <v>20634184</v>
      </c>
      <c r="J578" s="21">
        <f t="shared" si="107"/>
        <v>41357693</v>
      </c>
      <c r="K578" s="16">
        <f t="shared" si="103"/>
        <v>41.357692999999998</v>
      </c>
      <c r="L578" s="26">
        <f t="shared" si="108"/>
        <v>315003197.38364285</v>
      </c>
      <c r="M578" s="16">
        <f t="shared" si="104"/>
        <v>315.00319738364283</v>
      </c>
      <c r="N578" s="3">
        <f t="shared" si="105"/>
        <v>31.872932500000001</v>
      </c>
      <c r="O578" s="3">
        <f t="shared" si="109"/>
        <v>234.03448992437797</v>
      </c>
      <c r="P578" s="3">
        <f t="shared" si="110"/>
        <v>245.17330659255995</v>
      </c>
      <c r="Q578" s="3">
        <f t="shared" si="106"/>
        <v>52.1365794405</v>
      </c>
      <c r="R578" s="3">
        <f t="shared" si="111"/>
        <v>563.21730845743787</v>
      </c>
      <c r="S578" s="20"/>
    </row>
    <row r="579" spans="2:19" x14ac:dyDescent="0.15">
      <c r="B579" s="55"/>
      <c r="C579" s="6">
        <v>141033</v>
      </c>
      <c r="D579" s="21">
        <v>49967</v>
      </c>
      <c r="E579" s="21">
        <v>51105</v>
      </c>
      <c r="F579" s="21">
        <f t="shared" ref="F579:F611" si="112">D579+E579</f>
        <v>101072</v>
      </c>
      <c r="G579" s="16">
        <f t="shared" ref="G579:G611" si="113">F579/1000</f>
        <v>101.072</v>
      </c>
      <c r="H579" s="21">
        <v>16451897</v>
      </c>
      <c r="I579" s="21">
        <v>16287557</v>
      </c>
      <c r="J579" s="21">
        <f t="shared" si="107"/>
        <v>32739454</v>
      </c>
      <c r="K579" s="16">
        <f t="shared" ref="K579:K611" si="114">J579/1000000</f>
        <v>32.739454000000002</v>
      </c>
      <c r="L579" s="26">
        <f t="shared" si="108"/>
        <v>246039335.46621925</v>
      </c>
      <c r="M579" s="16">
        <f t="shared" ref="M579:M611" si="115">L579/1000000</f>
        <v>246.03933546621926</v>
      </c>
      <c r="N579" s="3">
        <f t="shared" ref="N579:N611" si="116">F579*0.0001743+14.395</f>
        <v>32.011849600000005</v>
      </c>
      <c r="O579" s="3">
        <f t="shared" si="109"/>
        <v>181.83616848703659</v>
      </c>
      <c r="P579" s="3">
        <f t="shared" si="110"/>
        <v>195.42277660533057</v>
      </c>
      <c r="Q579" s="3">
        <f t="shared" ref="Q579:Q611" si="117">J579*0.0000008585 + 16.631</f>
        <v>44.737821259</v>
      </c>
      <c r="R579" s="3">
        <f t="shared" si="111"/>
        <v>454.00861595136718</v>
      </c>
      <c r="S579" s="20"/>
    </row>
    <row r="580" spans="2:19" x14ac:dyDescent="0.15">
      <c r="B580" s="55"/>
      <c r="C580" s="6">
        <v>141034</v>
      </c>
      <c r="D580" s="21">
        <v>62235</v>
      </c>
      <c r="E580" s="21">
        <v>63313</v>
      </c>
      <c r="F580" s="21">
        <f t="shared" si="112"/>
        <v>125548</v>
      </c>
      <c r="G580" s="16">
        <f t="shared" si="113"/>
        <v>125.548</v>
      </c>
      <c r="H580" s="21">
        <v>16150048</v>
      </c>
      <c r="I580" s="21">
        <v>15969197</v>
      </c>
      <c r="J580" s="21">
        <f t="shared" ref="J580:J611" si="118">H580+I580</f>
        <v>32119245</v>
      </c>
      <c r="K580" s="16">
        <f t="shared" si="114"/>
        <v>32.119244999999999</v>
      </c>
      <c r="L580" s="26">
        <f t="shared" ref="L580:L611" si="119">J580*LOG10(J580)</f>
        <v>241111634.73179507</v>
      </c>
      <c r="M580" s="16">
        <f t="shared" si="115"/>
        <v>241.11163473179508</v>
      </c>
      <c r="N580" s="3">
        <f t="shared" si="116"/>
        <v>36.278016399999998</v>
      </c>
      <c r="O580" s="3">
        <f t="shared" ref="O580:O611" si="120">0.00000000000000009*L580*L580+0.0000007064*L580++ 2.5858</f>
        <v>178.13919261081352</v>
      </c>
      <c r="P580" s="3">
        <f t="shared" ref="P580:P611" si="121">L580*0.0000007214+17.93</f>
        <v>191.86793329551696</v>
      </c>
      <c r="Q580" s="3">
        <f t="shared" si="117"/>
        <v>44.205371832499999</v>
      </c>
      <c r="R580" s="3">
        <f t="shared" ref="R580:R611" si="122">N580+O580+P580+Q580</f>
        <v>450.49051413883052</v>
      </c>
      <c r="S580" s="20"/>
    </row>
    <row r="581" spans="2:19" x14ac:dyDescent="0.15">
      <c r="B581" s="55"/>
      <c r="C581" s="6">
        <v>141081</v>
      </c>
      <c r="D581" s="21">
        <v>11153</v>
      </c>
      <c r="E581" s="21">
        <v>11163</v>
      </c>
      <c r="F581" s="21">
        <f t="shared" si="112"/>
        <v>22316</v>
      </c>
      <c r="G581" s="16">
        <f t="shared" si="113"/>
        <v>22.315999999999999</v>
      </c>
      <c r="H581" s="21">
        <v>562674</v>
      </c>
      <c r="I581" s="21">
        <v>562110</v>
      </c>
      <c r="J581" s="21">
        <f t="shared" si="118"/>
        <v>1124784</v>
      </c>
      <c r="K581" s="16">
        <f t="shared" si="114"/>
        <v>1.124784</v>
      </c>
      <c r="L581" s="26">
        <f t="shared" si="119"/>
        <v>6806145.7402064707</v>
      </c>
      <c r="M581" s="16">
        <f t="shared" si="115"/>
        <v>6.8061457402064711</v>
      </c>
      <c r="N581" s="3">
        <f t="shared" si="116"/>
        <v>18.284678799999998</v>
      </c>
      <c r="O581" s="3">
        <f t="shared" si="120"/>
        <v>7.397830476667175</v>
      </c>
      <c r="P581" s="3">
        <f t="shared" si="121"/>
        <v>22.839953536984947</v>
      </c>
      <c r="Q581" s="3">
        <f t="shared" si="117"/>
        <v>17.596627064</v>
      </c>
      <c r="R581" s="3">
        <f t="shared" si="122"/>
        <v>66.119089877652115</v>
      </c>
      <c r="S581" s="20"/>
    </row>
    <row r="582" spans="2:19" x14ac:dyDescent="0.15">
      <c r="B582" s="55"/>
      <c r="C582" s="6">
        <v>141082</v>
      </c>
      <c r="D582" s="21">
        <v>55538</v>
      </c>
      <c r="E582" s="21">
        <v>55725</v>
      </c>
      <c r="F582" s="21">
        <f t="shared" si="112"/>
        <v>111263</v>
      </c>
      <c r="G582" s="16">
        <f t="shared" si="113"/>
        <v>111.26300000000001</v>
      </c>
      <c r="H582" s="21">
        <v>12905757</v>
      </c>
      <c r="I582" s="21">
        <v>12821958</v>
      </c>
      <c r="J582" s="21">
        <f t="shared" si="118"/>
        <v>25727715</v>
      </c>
      <c r="K582" s="16">
        <f t="shared" si="114"/>
        <v>25.727715</v>
      </c>
      <c r="L582" s="26">
        <f t="shared" si="119"/>
        <v>190652690.52545518</v>
      </c>
      <c r="M582" s="16">
        <f t="shared" si="115"/>
        <v>190.65269052545517</v>
      </c>
      <c r="N582" s="3">
        <f t="shared" si="116"/>
        <v>33.788140900000002</v>
      </c>
      <c r="O582" s="3">
        <f t="shared" si="120"/>
        <v>140.53422094359507</v>
      </c>
      <c r="P582" s="3">
        <f t="shared" si="121"/>
        <v>155.46685094506336</v>
      </c>
      <c r="Q582" s="3">
        <f t="shared" si="117"/>
        <v>38.718243327500005</v>
      </c>
      <c r="R582" s="3">
        <f t="shared" si="122"/>
        <v>368.50745611615844</v>
      </c>
      <c r="S582" s="20"/>
    </row>
    <row r="583" spans="2:19" x14ac:dyDescent="0.15">
      <c r="B583" s="55"/>
      <c r="C583" s="6">
        <v>141102</v>
      </c>
      <c r="D583" s="21">
        <v>45438</v>
      </c>
      <c r="E583" s="21">
        <v>45614</v>
      </c>
      <c r="F583" s="21">
        <f t="shared" si="112"/>
        <v>91052</v>
      </c>
      <c r="G583" s="16">
        <f t="shared" si="113"/>
        <v>91.052000000000007</v>
      </c>
      <c r="H583" s="21">
        <v>8922450</v>
      </c>
      <c r="I583" s="21">
        <v>8906227</v>
      </c>
      <c r="J583" s="21">
        <f t="shared" si="118"/>
        <v>17828677</v>
      </c>
      <c r="K583" s="16">
        <f t="shared" si="114"/>
        <v>17.828676999999999</v>
      </c>
      <c r="L583" s="26">
        <f t="shared" si="119"/>
        <v>129277860.62530735</v>
      </c>
      <c r="M583" s="16">
        <f t="shared" si="115"/>
        <v>129.27786062530734</v>
      </c>
      <c r="N583" s="3">
        <f t="shared" si="116"/>
        <v>30.265363600000001</v>
      </c>
      <c r="O583" s="3">
        <f t="shared" si="120"/>
        <v>95.411829618024186</v>
      </c>
      <c r="P583" s="3">
        <f t="shared" si="121"/>
        <v>111.19104865509672</v>
      </c>
      <c r="Q583" s="3">
        <f t="shared" si="117"/>
        <v>31.936919204500001</v>
      </c>
      <c r="R583" s="3">
        <f t="shared" si="122"/>
        <v>268.80516107762088</v>
      </c>
      <c r="S583" s="20"/>
    </row>
    <row r="584" spans="2:19" x14ac:dyDescent="0.15">
      <c r="B584" s="55"/>
      <c r="C584" s="6">
        <v>141121</v>
      </c>
      <c r="D584" s="21">
        <v>33210</v>
      </c>
      <c r="E584" s="21">
        <v>33568</v>
      </c>
      <c r="F584" s="21">
        <f t="shared" si="112"/>
        <v>66778</v>
      </c>
      <c r="G584" s="16">
        <f t="shared" si="113"/>
        <v>66.778000000000006</v>
      </c>
      <c r="H584" s="21">
        <v>2176657</v>
      </c>
      <c r="I584" s="21">
        <v>2178087</v>
      </c>
      <c r="J584" s="21">
        <f t="shared" si="118"/>
        <v>4354744</v>
      </c>
      <c r="K584" s="16">
        <f t="shared" si="114"/>
        <v>4.3547440000000002</v>
      </c>
      <c r="L584" s="26">
        <f t="shared" si="119"/>
        <v>28910982.67685337</v>
      </c>
      <c r="M584" s="16">
        <f t="shared" si="115"/>
        <v>28.910982676853369</v>
      </c>
      <c r="N584" s="3">
        <f t="shared" si="116"/>
        <v>26.034405400000001</v>
      </c>
      <c r="O584" s="3">
        <f t="shared" si="120"/>
        <v>23.083744205669941</v>
      </c>
      <c r="P584" s="3">
        <f t="shared" si="121"/>
        <v>38.786382903082021</v>
      </c>
      <c r="Q584" s="3">
        <f t="shared" si="117"/>
        <v>20.369547724</v>
      </c>
      <c r="R584" s="3">
        <f t="shared" si="122"/>
        <v>108.27408023275197</v>
      </c>
      <c r="S584" s="20"/>
    </row>
    <row r="585" spans="2:19" x14ac:dyDescent="0.15">
      <c r="B585" s="55"/>
      <c r="C585" s="6">
        <v>141122</v>
      </c>
      <c r="D585" s="21">
        <v>32142</v>
      </c>
      <c r="E585" s="21">
        <v>32357</v>
      </c>
      <c r="F585" s="21">
        <f t="shared" si="112"/>
        <v>64499</v>
      </c>
      <c r="G585" s="16">
        <f t="shared" si="113"/>
        <v>64.498999999999995</v>
      </c>
      <c r="H585" s="21">
        <v>6775653</v>
      </c>
      <c r="I585" s="21">
        <v>6757446</v>
      </c>
      <c r="J585" s="21">
        <f t="shared" si="118"/>
        <v>13533099</v>
      </c>
      <c r="K585" s="16">
        <f t="shared" si="114"/>
        <v>13.533099</v>
      </c>
      <c r="L585" s="26">
        <f t="shared" si="119"/>
        <v>96509905.112559572</v>
      </c>
      <c r="M585" s="16">
        <f t="shared" si="115"/>
        <v>96.509905112559565</v>
      </c>
      <c r="N585" s="3">
        <f t="shared" si="116"/>
        <v>25.6371757</v>
      </c>
      <c r="O585" s="3">
        <f t="shared" si="120"/>
        <v>71.598671532147264</v>
      </c>
      <c r="P585" s="3">
        <f t="shared" si="121"/>
        <v>87.55224554820046</v>
      </c>
      <c r="Q585" s="3">
        <f t="shared" si="117"/>
        <v>28.249165491500001</v>
      </c>
      <c r="R585" s="3">
        <f t="shared" si="122"/>
        <v>213.03725827184772</v>
      </c>
      <c r="S585" s="20"/>
    </row>
    <row r="586" spans="2:19" x14ac:dyDescent="0.15">
      <c r="B586" s="55"/>
      <c r="C586" s="6">
        <v>141123</v>
      </c>
      <c r="D586" s="21">
        <v>96421</v>
      </c>
      <c r="E586" s="21">
        <v>98897</v>
      </c>
      <c r="F586" s="21">
        <f t="shared" si="112"/>
        <v>195318</v>
      </c>
      <c r="G586" s="16">
        <f t="shared" si="113"/>
        <v>195.31800000000001</v>
      </c>
      <c r="H586" s="21">
        <v>37578964</v>
      </c>
      <c r="I586" s="21">
        <v>37477705</v>
      </c>
      <c r="J586" s="21">
        <f t="shared" si="118"/>
        <v>75056669</v>
      </c>
      <c r="K586" s="16">
        <f t="shared" si="114"/>
        <v>75.056668999999999</v>
      </c>
      <c r="L586" s="26">
        <f t="shared" si="119"/>
        <v>591100486.93065131</v>
      </c>
      <c r="M586" s="16">
        <f t="shared" si="115"/>
        <v>591.1004869306513</v>
      </c>
      <c r="N586" s="3">
        <f t="shared" si="116"/>
        <v>48.438927399999997</v>
      </c>
      <c r="O586" s="3">
        <f t="shared" si="120"/>
        <v>451.5851646762809</v>
      </c>
      <c r="P586" s="3">
        <f t="shared" si="121"/>
        <v>444.34989127177187</v>
      </c>
      <c r="Q586" s="3">
        <f t="shared" si="117"/>
        <v>81.067150336500006</v>
      </c>
      <c r="R586" s="3">
        <f t="shared" si="122"/>
        <v>1025.4411336845528</v>
      </c>
      <c r="S586" s="20"/>
    </row>
    <row r="587" spans="2:19" x14ac:dyDescent="0.15">
      <c r="B587" s="55"/>
      <c r="C587" s="6">
        <v>141124</v>
      </c>
      <c r="D587" s="21">
        <v>125163</v>
      </c>
      <c r="E587" s="21">
        <v>126211</v>
      </c>
      <c r="F587" s="21">
        <f t="shared" si="112"/>
        <v>251374</v>
      </c>
      <c r="G587" s="16">
        <f t="shared" si="113"/>
        <v>251.374</v>
      </c>
      <c r="H587" s="21">
        <v>41435134</v>
      </c>
      <c r="I587" s="21">
        <v>41312612</v>
      </c>
      <c r="J587" s="21">
        <f t="shared" si="118"/>
        <v>82747746</v>
      </c>
      <c r="K587" s="16">
        <f t="shared" si="114"/>
        <v>82.747746000000006</v>
      </c>
      <c r="L587" s="26">
        <f t="shared" si="119"/>
        <v>655176476.66704416</v>
      </c>
      <c r="M587" s="16">
        <f t="shared" si="115"/>
        <v>655.1764766670442</v>
      </c>
      <c r="N587" s="3">
        <f t="shared" si="116"/>
        <v>58.209488199999996</v>
      </c>
      <c r="O587" s="3">
        <f t="shared" si="120"/>
        <v>504.03552251960576</v>
      </c>
      <c r="P587" s="3">
        <f t="shared" si="121"/>
        <v>490.57431026760565</v>
      </c>
      <c r="Q587" s="3">
        <f t="shared" si="117"/>
        <v>87.669939940999996</v>
      </c>
      <c r="R587" s="3">
        <f t="shared" si="122"/>
        <v>1140.4892609282113</v>
      </c>
      <c r="S587" s="20"/>
    </row>
    <row r="588" spans="2:19" x14ac:dyDescent="0.15">
      <c r="B588" s="55"/>
      <c r="C588" s="6">
        <v>141125</v>
      </c>
      <c r="D588" s="21">
        <v>65058</v>
      </c>
      <c r="E588" s="21">
        <v>65820</v>
      </c>
      <c r="F588" s="21">
        <f t="shared" si="112"/>
        <v>130878</v>
      </c>
      <c r="G588" s="16">
        <f t="shared" si="113"/>
        <v>130.87799999999999</v>
      </c>
      <c r="H588" s="21">
        <v>18532611</v>
      </c>
      <c r="I588" s="21">
        <v>18350731</v>
      </c>
      <c r="J588" s="21">
        <f t="shared" si="118"/>
        <v>36883342</v>
      </c>
      <c r="K588" s="16">
        <f t="shared" si="114"/>
        <v>36.883341999999999</v>
      </c>
      <c r="L588" s="26">
        <f t="shared" si="119"/>
        <v>279089988.54178101</v>
      </c>
      <c r="M588" s="16">
        <f t="shared" si="115"/>
        <v>279.089988541781</v>
      </c>
      <c r="N588" s="3">
        <f t="shared" si="116"/>
        <v>37.207035400000002</v>
      </c>
      <c r="O588" s="3">
        <f t="shared" si="120"/>
        <v>206.74517785929675</v>
      </c>
      <c r="P588" s="3">
        <f t="shared" si="121"/>
        <v>219.26551773404083</v>
      </c>
      <c r="Q588" s="3">
        <f t="shared" si="117"/>
        <v>48.295349107</v>
      </c>
      <c r="R588" s="3">
        <f t="shared" si="122"/>
        <v>511.51308010033756</v>
      </c>
      <c r="S588" s="20"/>
    </row>
    <row r="589" spans="2:19" x14ac:dyDescent="0.15">
      <c r="B589" s="55"/>
      <c r="C589" s="6">
        <v>141126</v>
      </c>
      <c r="D589" s="21">
        <v>62891</v>
      </c>
      <c r="E589" s="21">
        <v>63530</v>
      </c>
      <c r="F589" s="21">
        <f t="shared" si="112"/>
        <v>126421</v>
      </c>
      <c r="G589" s="16">
        <f t="shared" si="113"/>
        <v>126.42100000000001</v>
      </c>
      <c r="H589" s="21">
        <v>29152284</v>
      </c>
      <c r="I589" s="21">
        <v>29037419</v>
      </c>
      <c r="J589" s="21">
        <f t="shared" si="118"/>
        <v>58189703</v>
      </c>
      <c r="K589" s="16">
        <f t="shared" si="114"/>
        <v>58.189703000000002</v>
      </c>
      <c r="L589" s="26">
        <f t="shared" si="119"/>
        <v>451834090.75999051</v>
      </c>
      <c r="M589" s="16">
        <f t="shared" si="115"/>
        <v>451.83409075999049</v>
      </c>
      <c r="N589" s="3">
        <f t="shared" si="116"/>
        <v>36.430180300000004</v>
      </c>
      <c r="O589" s="3">
        <f t="shared" si="120"/>
        <v>340.13526581441897</v>
      </c>
      <c r="P589" s="3">
        <f t="shared" si="121"/>
        <v>343.88311307425715</v>
      </c>
      <c r="Q589" s="3">
        <f t="shared" si="117"/>
        <v>66.586860025500002</v>
      </c>
      <c r="R589" s="3">
        <f t="shared" si="122"/>
        <v>787.03541921417616</v>
      </c>
      <c r="S589" s="20"/>
    </row>
    <row r="590" spans="2:19" x14ac:dyDescent="0.15">
      <c r="B590" s="55"/>
      <c r="C590" s="6">
        <v>141127</v>
      </c>
      <c r="D590" s="21">
        <v>50320</v>
      </c>
      <c r="E590" s="21">
        <v>49874</v>
      </c>
      <c r="F590" s="21">
        <f t="shared" si="112"/>
        <v>100194</v>
      </c>
      <c r="G590" s="16">
        <f t="shared" si="113"/>
        <v>100.194</v>
      </c>
      <c r="H590" s="21">
        <v>10718025</v>
      </c>
      <c r="I590" s="21">
        <v>10590711</v>
      </c>
      <c r="J590" s="21">
        <f t="shared" si="118"/>
        <v>21308736</v>
      </c>
      <c r="K590" s="16">
        <f t="shared" si="114"/>
        <v>21.308736</v>
      </c>
      <c r="L590" s="26">
        <f t="shared" si="119"/>
        <v>156162301.05198482</v>
      </c>
      <c r="M590" s="16">
        <f t="shared" si="115"/>
        <v>156.16230105198483</v>
      </c>
      <c r="N590" s="3">
        <f t="shared" si="116"/>
        <v>31.858814200000001</v>
      </c>
      <c r="O590" s="3">
        <f t="shared" si="120"/>
        <v>115.09364924740865</v>
      </c>
      <c r="P590" s="3">
        <f t="shared" si="121"/>
        <v>130.58548397890183</v>
      </c>
      <c r="Q590" s="3">
        <f t="shared" si="117"/>
        <v>34.924549855999999</v>
      </c>
      <c r="R590" s="3">
        <f t="shared" si="122"/>
        <v>312.46249728231049</v>
      </c>
      <c r="S590" s="20"/>
    </row>
    <row r="591" spans="2:19" x14ac:dyDescent="0.15">
      <c r="B591" s="55"/>
      <c r="C591" s="6">
        <v>141128</v>
      </c>
      <c r="D591" s="21">
        <v>32063</v>
      </c>
      <c r="E591" s="21">
        <v>32896</v>
      </c>
      <c r="F591" s="21">
        <f t="shared" si="112"/>
        <v>64959</v>
      </c>
      <c r="G591" s="16">
        <f t="shared" si="113"/>
        <v>64.959000000000003</v>
      </c>
      <c r="H591" s="21">
        <v>9585841</v>
      </c>
      <c r="I591" s="21">
        <v>9501710</v>
      </c>
      <c r="J591" s="21">
        <f t="shared" si="118"/>
        <v>19087551</v>
      </c>
      <c r="K591" s="16">
        <f t="shared" si="114"/>
        <v>19.087551000000001</v>
      </c>
      <c r="L591" s="26">
        <f t="shared" si="119"/>
        <v>138971690.96035543</v>
      </c>
      <c r="M591" s="16">
        <f t="shared" si="115"/>
        <v>138.97169096035543</v>
      </c>
      <c r="N591" s="3">
        <f t="shared" si="116"/>
        <v>25.7173537</v>
      </c>
      <c r="O591" s="3">
        <f t="shared" si="120"/>
        <v>102.49358427434933</v>
      </c>
      <c r="P591" s="3">
        <f t="shared" si="121"/>
        <v>118.18417785880041</v>
      </c>
      <c r="Q591" s="3">
        <f t="shared" si="117"/>
        <v>33.017662533500001</v>
      </c>
      <c r="R591" s="3">
        <f t="shared" si="122"/>
        <v>279.41277836664972</v>
      </c>
      <c r="S591" s="20"/>
    </row>
    <row r="592" spans="2:19" x14ac:dyDescent="0.15">
      <c r="B592" s="55"/>
      <c r="C592" s="6">
        <v>141129</v>
      </c>
      <c r="D592" s="21">
        <v>34982</v>
      </c>
      <c r="E592" s="21">
        <v>35504</v>
      </c>
      <c r="F592" s="21">
        <f t="shared" si="112"/>
        <v>70486</v>
      </c>
      <c r="G592" s="16">
        <f t="shared" si="113"/>
        <v>70.486000000000004</v>
      </c>
      <c r="H592" s="21">
        <v>12203989</v>
      </c>
      <c r="I592" s="21">
        <v>12170898</v>
      </c>
      <c r="J592" s="21">
        <f t="shared" si="118"/>
        <v>24374887</v>
      </c>
      <c r="K592" s="16">
        <f t="shared" si="114"/>
        <v>24.374887000000001</v>
      </c>
      <c r="L592" s="26">
        <f t="shared" si="119"/>
        <v>180055891.41912749</v>
      </c>
      <c r="M592" s="16">
        <f t="shared" si="115"/>
        <v>180.05589141912751</v>
      </c>
      <c r="N592" s="3">
        <f t="shared" si="116"/>
        <v>26.680709800000002</v>
      </c>
      <c r="O592" s="3">
        <f t="shared" si="120"/>
        <v>132.69509286159797</v>
      </c>
      <c r="P592" s="3">
        <f t="shared" si="121"/>
        <v>147.82232006975858</v>
      </c>
      <c r="Q592" s="3">
        <f t="shared" si="117"/>
        <v>37.556840489500004</v>
      </c>
      <c r="R592" s="3">
        <f t="shared" si="122"/>
        <v>344.75496322085655</v>
      </c>
      <c r="S592" s="20"/>
    </row>
    <row r="593" spans="2:19" x14ac:dyDescent="0.15">
      <c r="B593" s="55"/>
      <c r="C593" s="6">
        <v>141130</v>
      </c>
      <c r="D593" s="21">
        <v>37391</v>
      </c>
      <c r="E593" s="21">
        <v>37934</v>
      </c>
      <c r="F593" s="21">
        <f t="shared" si="112"/>
        <v>75325</v>
      </c>
      <c r="G593" s="16">
        <f t="shared" si="113"/>
        <v>75.325000000000003</v>
      </c>
      <c r="H593" s="21">
        <v>7094378</v>
      </c>
      <c r="I593" s="21">
        <v>7046140</v>
      </c>
      <c r="J593" s="21">
        <f t="shared" si="118"/>
        <v>14140518</v>
      </c>
      <c r="K593" s="16">
        <f t="shared" si="114"/>
        <v>14.140518</v>
      </c>
      <c r="L593" s="26">
        <f t="shared" si="119"/>
        <v>101111283.55123316</v>
      </c>
      <c r="M593" s="16">
        <f t="shared" si="115"/>
        <v>101.11128355123316</v>
      </c>
      <c r="N593" s="3">
        <f t="shared" si="116"/>
        <v>27.524147499999998</v>
      </c>
      <c r="O593" s="3">
        <f t="shared" si="120"/>
        <v>74.930924950115113</v>
      </c>
      <c r="P593" s="3">
        <f t="shared" si="121"/>
        <v>90.871679953859598</v>
      </c>
      <c r="Q593" s="3">
        <f t="shared" si="117"/>
        <v>28.770634702999999</v>
      </c>
      <c r="R593" s="3">
        <f t="shared" si="122"/>
        <v>222.09738710697468</v>
      </c>
      <c r="S593" s="20"/>
    </row>
    <row r="594" spans="2:19" x14ac:dyDescent="0.15">
      <c r="B594" s="55"/>
      <c r="C594" s="6">
        <v>141181</v>
      </c>
      <c r="D594" s="21">
        <v>57919</v>
      </c>
      <c r="E594" s="21">
        <v>58847</v>
      </c>
      <c r="F594" s="21">
        <f t="shared" si="112"/>
        <v>116766</v>
      </c>
      <c r="G594" s="16">
        <f t="shared" si="113"/>
        <v>116.76600000000001</v>
      </c>
      <c r="H594" s="21">
        <v>10914145</v>
      </c>
      <c r="I594" s="21">
        <v>10823726</v>
      </c>
      <c r="J594" s="21">
        <f t="shared" si="118"/>
        <v>21737871</v>
      </c>
      <c r="K594" s="16">
        <f t="shared" si="114"/>
        <v>21.737870999999998</v>
      </c>
      <c r="L594" s="26">
        <f t="shared" si="119"/>
        <v>159495476.80093408</v>
      </c>
      <c r="M594" s="16">
        <f t="shared" si="115"/>
        <v>159.49547680093409</v>
      </c>
      <c r="N594" s="3">
        <f t="shared" si="116"/>
        <v>34.747313800000001</v>
      </c>
      <c r="O594" s="3">
        <f t="shared" si="120"/>
        <v>117.54289745297599</v>
      </c>
      <c r="P594" s="3">
        <f t="shared" si="121"/>
        <v>132.99003696419385</v>
      </c>
      <c r="Q594" s="3">
        <f t="shared" si="117"/>
        <v>35.292962253500001</v>
      </c>
      <c r="R594" s="3">
        <f t="shared" si="122"/>
        <v>320.57321047066984</v>
      </c>
      <c r="S594" s="20"/>
    </row>
    <row r="595" spans="2:19" x14ac:dyDescent="0.15">
      <c r="B595" s="55"/>
      <c r="C595" s="6">
        <v>141182</v>
      </c>
      <c r="D595" s="21">
        <v>50448</v>
      </c>
      <c r="E595" s="21">
        <v>51198</v>
      </c>
      <c r="F595" s="21">
        <f t="shared" si="112"/>
        <v>101646</v>
      </c>
      <c r="G595" s="16">
        <f t="shared" si="113"/>
        <v>101.646</v>
      </c>
      <c r="H595" s="21">
        <v>5036233</v>
      </c>
      <c r="I595" s="21">
        <v>5013904</v>
      </c>
      <c r="J595" s="21">
        <f t="shared" si="118"/>
        <v>10050137</v>
      </c>
      <c r="K595" s="16">
        <f t="shared" si="114"/>
        <v>10.050136999999999</v>
      </c>
      <c r="L595" s="26">
        <f t="shared" si="119"/>
        <v>70372787.716152906</v>
      </c>
      <c r="M595" s="16">
        <f t="shared" si="115"/>
        <v>70.372787716152899</v>
      </c>
      <c r="N595" s="3">
        <f t="shared" si="116"/>
        <v>32.111897800000001</v>
      </c>
      <c r="O595" s="3">
        <f t="shared" si="120"/>
        <v>52.742846875275255</v>
      </c>
      <c r="P595" s="3">
        <f t="shared" si="121"/>
        <v>68.696929058432715</v>
      </c>
      <c r="Q595" s="3">
        <f t="shared" si="117"/>
        <v>25.2590426145</v>
      </c>
      <c r="R595" s="3">
        <f t="shared" si="122"/>
        <v>178.81071634820796</v>
      </c>
      <c r="S595" s="20"/>
    </row>
    <row r="596" spans="2:19" x14ac:dyDescent="0.15">
      <c r="B596" s="55" t="s">
        <v>51</v>
      </c>
      <c r="C596" s="6">
        <v>310101</v>
      </c>
      <c r="D596" s="21">
        <v>3343</v>
      </c>
      <c r="E596" s="21">
        <v>3318</v>
      </c>
      <c r="F596" s="21">
        <f t="shared" si="112"/>
        <v>6661</v>
      </c>
      <c r="G596" s="16">
        <f t="shared" si="113"/>
        <v>6.6609999999999996</v>
      </c>
      <c r="H596" s="21">
        <v>368928</v>
      </c>
      <c r="I596" s="21">
        <v>366254</v>
      </c>
      <c r="J596" s="21">
        <f t="shared" si="118"/>
        <v>735182</v>
      </c>
      <c r="K596" s="16">
        <f t="shared" si="114"/>
        <v>0.735182</v>
      </c>
      <c r="L596" s="26">
        <f t="shared" si="119"/>
        <v>4312867.909903598</v>
      </c>
      <c r="M596" s="16">
        <f t="shared" si="115"/>
        <v>4.3128679099035976</v>
      </c>
      <c r="N596" s="3">
        <f t="shared" si="116"/>
        <v>15.556012299999999</v>
      </c>
      <c r="O596" s="3">
        <f t="shared" si="120"/>
        <v>5.634083966220647</v>
      </c>
      <c r="P596" s="3">
        <f t="shared" si="121"/>
        <v>21.041302910204454</v>
      </c>
      <c r="Q596" s="3">
        <f t="shared" si="117"/>
        <v>17.262153746999999</v>
      </c>
      <c r="R596" s="3">
        <f t="shared" si="122"/>
        <v>59.493552923425099</v>
      </c>
      <c r="S596" s="20"/>
    </row>
    <row r="597" spans="2:19" x14ac:dyDescent="0.15">
      <c r="B597" s="55"/>
      <c r="C597" s="6">
        <v>310104</v>
      </c>
      <c r="D597" s="21">
        <v>6180</v>
      </c>
      <c r="E597" s="21">
        <v>6077</v>
      </c>
      <c r="F597" s="21">
        <f t="shared" si="112"/>
        <v>12257</v>
      </c>
      <c r="G597" s="16">
        <f t="shared" si="113"/>
        <v>12.257</v>
      </c>
      <c r="H597" s="21">
        <v>547870</v>
      </c>
      <c r="I597" s="21">
        <v>542429</v>
      </c>
      <c r="J597" s="21">
        <f t="shared" si="118"/>
        <v>1090299</v>
      </c>
      <c r="K597" s="16">
        <f t="shared" si="114"/>
        <v>1.0902989999999999</v>
      </c>
      <c r="L597" s="26">
        <f t="shared" si="119"/>
        <v>6582729.9451368824</v>
      </c>
      <c r="M597" s="16">
        <f t="shared" si="115"/>
        <v>6.5827299451368821</v>
      </c>
      <c r="N597" s="3">
        <f t="shared" si="116"/>
        <v>16.531395100000001</v>
      </c>
      <c r="O597" s="3">
        <f t="shared" si="120"/>
        <v>7.2397403432624481</v>
      </c>
      <c r="P597" s="3">
        <f t="shared" si="121"/>
        <v>22.678781382421747</v>
      </c>
      <c r="Q597" s="3">
        <f t="shared" si="117"/>
        <v>17.567021691499999</v>
      </c>
      <c r="R597" s="3">
        <f t="shared" si="122"/>
        <v>64.016938517184201</v>
      </c>
      <c r="S597" s="20"/>
    </row>
    <row r="598" spans="2:19" x14ac:dyDescent="0.15">
      <c r="B598" s="55"/>
      <c r="C598" s="6">
        <v>310105</v>
      </c>
      <c r="D598" s="21">
        <v>4394</v>
      </c>
      <c r="E598" s="21">
        <v>4334</v>
      </c>
      <c r="F598" s="21">
        <f t="shared" si="112"/>
        <v>8728</v>
      </c>
      <c r="G598" s="16">
        <f t="shared" si="113"/>
        <v>8.7279999999999998</v>
      </c>
      <c r="H598" s="21">
        <v>370250</v>
      </c>
      <c r="I598" s="21">
        <v>363006</v>
      </c>
      <c r="J598" s="21">
        <f t="shared" si="118"/>
        <v>733256</v>
      </c>
      <c r="K598" s="16">
        <f t="shared" si="114"/>
        <v>0.73325600000000002</v>
      </c>
      <c r="L598" s="26">
        <f t="shared" si="119"/>
        <v>4300733.8788292445</v>
      </c>
      <c r="M598" s="16">
        <f t="shared" si="115"/>
        <v>4.3007338788292442</v>
      </c>
      <c r="N598" s="3">
        <f t="shared" si="116"/>
        <v>15.916290399999999</v>
      </c>
      <c r="O598" s="3">
        <f t="shared" si="120"/>
        <v>5.6255030800756636</v>
      </c>
      <c r="P598" s="3">
        <f t="shared" si="121"/>
        <v>21.032549420187415</v>
      </c>
      <c r="Q598" s="3">
        <f t="shared" si="117"/>
        <v>17.260500276000002</v>
      </c>
      <c r="R598" s="3">
        <f t="shared" si="122"/>
        <v>59.834843176263078</v>
      </c>
      <c r="S598" s="20"/>
    </row>
    <row r="599" spans="2:19" x14ac:dyDescent="0.15">
      <c r="B599" s="55"/>
      <c r="C599" s="6">
        <v>310106</v>
      </c>
      <c r="D599" s="21">
        <v>4512</v>
      </c>
      <c r="E599" s="21">
        <v>4478</v>
      </c>
      <c r="F599" s="21">
        <f t="shared" si="112"/>
        <v>8990</v>
      </c>
      <c r="G599" s="16">
        <f t="shared" si="113"/>
        <v>8.99</v>
      </c>
      <c r="H599" s="21">
        <v>443439</v>
      </c>
      <c r="I599" s="21">
        <v>443386</v>
      </c>
      <c r="J599" s="21">
        <f t="shared" si="118"/>
        <v>886825</v>
      </c>
      <c r="K599" s="16">
        <f t="shared" si="114"/>
        <v>0.88682499999999997</v>
      </c>
      <c r="L599" s="26">
        <f t="shared" si="119"/>
        <v>5274691.3701207638</v>
      </c>
      <c r="M599" s="16">
        <f t="shared" si="115"/>
        <v>5.2746913701207641</v>
      </c>
      <c r="N599" s="3">
        <f t="shared" si="116"/>
        <v>15.961957</v>
      </c>
      <c r="O599" s="3">
        <f t="shared" si="120"/>
        <v>6.31434599706781</v>
      </c>
      <c r="P599" s="3">
        <f t="shared" si="121"/>
        <v>21.735162354405119</v>
      </c>
      <c r="Q599" s="3">
        <f t="shared" si="117"/>
        <v>17.392339262500002</v>
      </c>
      <c r="R599" s="3">
        <f t="shared" si="122"/>
        <v>61.40380461397293</v>
      </c>
      <c r="S599" s="20"/>
    </row>
    <row r="600" spans="2:19" x14ac:dyDescent="0.15">
      <c r="B600" s="55"/>
      <c r="C600" s="6">
        <v>310107</v>
      </c>
      <c r="D600" s="21">
        <v>6252</v>
      </c>
      <c r="E600" s="21">
        <v>6148</v>
      </c>
      <c r="F600" s="21">
        <f t="shared" si="112"/>
        <v>12400</v>
      </c>
      <c r="G600" s="16">
        <f t="shared" si="113"/>
        <v>12.4</v>
      </c>
      <c r="H600" s="21">
        <v>642596</v>
      </c>
      <c r="I600" s="21">
        <v>633914</v>
      </c>
      <c r="J600" s="21">
        <f t="shared" si="118"/>
        <v>1276510</v>
      </c>
      <c r="K600" s="16">
        <f t="shared" si="114"/>
        <v>1.27651</v>
      </c>
      <c r="L600" s="26">
        <f t="shared" si="119"/>
        <v>7794400.9788025748</v>
      </c>
      <c r="M600" s="16">
        <f t="shared" si="115"/>
        <v>7.7944009788025745</v>
      </c>
      <c r="N600" s="3">
        <f t="shared" si="116"/>
        <v>16.556319999999999</v>
      </c>
      <c r="O600" s="3">
        <f t="shared" si="120"/>
        <v>8.0972325932217899</v>
      </c>
      <c r="P600" s="3">
        <f t="shared" si="121"/>
        <v>23.552880866108175</v>
      </c>
      <c r="Q600" s="3">
        <f t="shared" si="117"/>
        <v>17.726883834999999</v>
      </c>
      <c r="R600" s="3">
        <f t="shared" si="122"/>
        <v>65.933317294329967</v>
      </c>
      <c r="S600" s="20"/>
    </row>
    <row r="601" spans="2:19" x14ac:dyDescent="0.15">
      <c r="B601" s="55"/>
      <c r="C601" s="6">
        <v>310109</v>
      </c>
      <c r="D601" s="21">
        <v>3190</v>
      </c>
      <c r="E601" s="21">
        <v>3160</v>
      </c>
      <c r="F601" s="21">
        <f t="shared" si="112"/>
        <v>6350</v>
      </c>
      <c r="G601" s="16">
        <f t="shared" si="113"/>
        <v>6.35</v>
      </c>
      <c r="H601" s="21">
        <v>364262</v>
      </c>
      <c r="I601" s="21">
        <v>361924</v>
      </c>
      <c r="J601" s="21">
        <f t="shared" si="118"/>
        <v>726186</v>
      </c>
      <c r="K601" s="16">
        <f t="shared" si="114"/>
        <v>0.726186</v>
      </c>
      <c r="L601" s="26">
        <f t="shared" si="119"/>
        <v>4256210.9099601628</v>
      </c>
      <c r="M601" s="16">
        <f t="shared" si="115"/>
        <v>4.2562109099601626</v>
      </c>
      <c r="N601" s="3">
        <f t="shared" si="116"/>
        <v>15.501804999999999</v>
      </c>
      <c r="O601" s="3">
        <f t="shared" si="120"/>
        <v>5.5940177666137645</v>
      </c>
      <c r="P601" s="3">
        <f t="shared" si="121"/>
        <v>21.000430550445262</v>
      </c>
      <c r="Q601" s="3">
        <f t="shared" si="117"/>
        <v>17.254430680999999</v>
      </c>
      <c r="R601" s="3">
        <f t="shared" si="122"/>
        <v>59.350683998059026</v>
      </c>
      <c r="S601" s="20"/>
    </row>
    <row r="602" spans="2:19" x14ac:dyDescent="0.15">
      <c r="B602" s="55"/>
      <c r="C602" s="6">
        <v>310110</v>
      </c>
      <c r="D602" s="21">
        <v>6573</v>
      </c>
      <c r="E602" s="21">
        <v>6528</v>
      </c>
      <c r="F602" s="21">
        <f t="shared" si="112"/>
        <v>13101</v>
      </c>
      <c r="G602" s="16">
        <f t="shared" si="113"/>
        <v>13.101000000000001</v>
      </c>
      <c r="H602" s="21">
        <v>629694</v>
      </c>
      <c r="I602" s="21">
        <v>622352</v>
      </c>
      <c r="J602" s="21">
        <f t="shared" si="118"/>
        <v>1252046</v>
      </c>
      <c r="K602" s="16">
        <f t="shared" si="114"/>
        <v>1.252046</v>
      </c>
      <c r="L602" s="26">
        <f t="shared" si="119"/>
        <v>7634501.0874630539</v>
      </c>
      <c r="M602" s="16">
        <f t="shared" si="115"/>
        <v>7.6345010874630539</v>
      </c>
      <c r="N602" s="3">
        <f t="shared" si="116"/>
        <v>16.6785043</v>
      </c>
      <c r="O602" s="3">
        <f t="shared" si="120"/>
        <v>7.9840572728008041</v>
      </c>
      <c r="P602" s="3">
        <f t="shared" si="121"/>
        <v>23.437529084495846</v>
      </c>
      <c r="Q602" s="3">
        <f t="shared" si="117"/>
        <v>17.705881491</v>
      </c>
      <c r="R602" s="3">
        <f t="shared" si="122"/>
        <v>65.805972148296647</v>
      </c>
      <c r="S602" s="20"/>
    </row>
    <row r="603" spans="2:19" x14ac:dyDescent="0.15">
      <c r="B603" s="55"/>
      <c r="C603" s="6">
        <v>310112</v>
      </c>
      <c r="D603" s="21">
        <v>46716</v>
      </c>
      <c r="E603" s="21">
        <v>46740</v>
      </c>
      <c r="F603" s="21">
        <f t="shared" si="112"/>
        <v>93456</v>
      </c>
      <c r="G603" s="16">
        <f t="shared" si="113"/>
        <v>93.456000000000003</v>
      </c>
      <c r="H603" s="21">
        <v>3886993</v>
      </c>
      <c r="I603" s="21">
        <v>3843741</v>
      </c>
      <c r="J603" s="21">
        <f t="shared" si="118"/>
        <v>7730734</v>
      </c>
      <c r="K603" s="16">
        <f t="shared" si="114"/>
        <v>7.730734</v>
      </c>
      <c r="L603" s="26">
        <f t="shared" si="119"/>
        <v>53251002.199020885</v>
      </c>
      <c r="M603" s="16">
        <f t="shared" si="115"/>
        <v>53.251002199020888</v>
      </c>
      <c r="N603" s="3">
        <f t="shared" si="116"/>
        <v>30.6843808</v>
      </c>
      <c r="O603" s="3">
        <f t="shared" si="120"/>
        <v>40.45751818455637</v>
      </c>
      <c r="P603" s="3">
        <f t="shared" si="121"/>
        <v>56.345272986373665</v>
      </c>
      <c r="Q603" s="3">
        <f t="shared" si="117"/>
        <v>23.267835138999999</v>
      </c>
      <c r="R603" s="3">
        <f t="shared" si="122"/>
        <v>150.75500710993003</v>
      </c>
      <c r="S603" s="20"/>
    </row>
    <row r="604" spans="2:19" x14ac:dyDescent="0.15">
      <c r="B604" s="55"/>
      <c r="C604" s="6">
        <v>310113</v>
      </c>
      <c r="D604" s="21">
        <v>34295</v>
      </c>
      <c r="E604" s="21">
        <v>33800</v>
      </c>
      <c r="F604" s="21">
        <f t="shared" si="112"/>
        <v>68095</v>
      </c>
      <c r="G604" s="16">
        <f t="shared" si="113"/>
        <v>68.094999999999999</v>
      </c>
      <c r="H604" s="21">
        <v>2137915</v>
      </c>
      <c r="I604" s="21">
        <v>2107358</v>
      </c>
      <c r="J604" s="21">
        <f t="shared" si="118"/>
        <v>4245273</v>
      </c>
      <c r="K604" s="16">
        <f t="shared" si="114"/>
        <v>4.2452730000000001</v>
      </c>
      <c r="L604" s="26">
        <f t="shared" si="119"/>
        <v>28137268.790308509</v>
      </c>
      <c r="M604" s="16">
        <f t="shared" si="115"/>
        <v>28.137268790308507</v>
      </c>
      <c r="N604" s="3">
        <f t="shared" si="116"/>
        <v>26.263958500000001</v>
      </c>
      <c r="O604" s="3">
        <f t="shared" si="120"/>
        <v>22.533220204021958</v>
      </c>
      <c r="P604" s="3">
        <f t="shared" si="121"/>
        <v>38.228225705328555</v>
      </c>
      <c r="Q604" s="3">
        <f t="shared" si="117"/>
        <v>20.275566870500001</v>
      </c>
      <c r="R604" s="3">
        <f t="shared" si="122"/>
        <v>107.30097127985051</v>
      </c>
      <c r="S604" s="20"/>
    </row>
    <row r="605" spans="2:19" x14ac:dyDescent="0.15">
      <c r="B605" s="55"/>
      <c r="C605" s="6">
        <v>310114</v>
      </c>
      <c r="D605" s="21">
        <v>55116</v>
      </c>
      <c r="E605" s="21">
        <v>54270</v>
      </c>
      <c r="F605" s="21">
        <f t="shared" si="112"/>
        <v>109386</v>
      </c>
      <c r="G605" s="16">
        <f t="shared" si="113"/>
        <v>109.386</v>
      </c>
      <c r="H605" s="21">
        <v>3654833</v>
      </c>
      <c r="I605" s="21">
        <v>3575053</v>
      </c>
      <c r="J605" s="21">
        <f t="shared" si="118"/>
        <v>7229886</v>
      </c>
      <c r="K605" s="16">
        <f t="shared" si="114"/>
        <v>7.2298859999999996</v>
      </c>
      <c r="L605" s="26">
        <f t="shared" si="119"/>
        <v>49590738.438492954</v>
      </c>
      <c r="M605" s="16">
        <f t="shared" si="115"/>
        <v>49.590738438492956</v>
      </c>
      <c r="N605" s="3">
        <f t="shared" si="116"/>
        <v>33.460979800000004</v>
      </c>
      <c r="O605" s="3">
        <f t="shared" si="120"/>
        <v>37.838029353450175</v>
      </c>
      <c r="P605" s="3">
        <f t="shared" si="121"/>
        <v>53.704758709528818</v>
      </c>
      <c r="Q605" s="3">
        <f t="shared" si="117"/>
        <v>22.837857131</v>
      </c>
      <c r="R605" s="3">
        <f t="shared" si="122"/>
        <v>147.841624993979</v>
      </c>
      <c r="S605" s="20"/>
    </row>
    <row r="606" spans="2:19" x14ac:dyDescent="0.15">
      <c r="B606" s="55"/>
      <c r="C606" s="6">
        <v>310115</v>
      </c>
      <c r="D606" s="21">
        <v>182538</v>
      </c>
      <c r="E606" s="21">
        <v>181064</v>
      </c>
      <c r="F606" s="21">
        <f t="shared" si="112"/>
        <v>363602</v>
      </c>
      <c r="G606" s="16">
        <f t="shared" si="113"/>
        <v>363.60199999999998</v>
      </c>
      <c r="H606" s="21">
        <v>12542129</v>
      </c>
      <c r="I606" s="21">
        <v>12376845</v>
      </c>
      <c r="J606" s="21">
        <f t="shared" si="118"/>
        <v>24918974</v>
      </c>
      <c r="K606" s="16">
        <f t="shared" si="114"/>
        <v>24.918973999999999</v>
      </c>
      <c r="L606" s="26">
        <f t="shared" si="119"/>
        <v>184313942.67138684</v>
      </c>
      <c r="M606" s="16">
        <f t="shared" si="115"/>
        <v>184.31394267138683</v>
      </c>
      <c r="N606" s="3">
        <f t="shared" si="116"/>
        <v>77.770828600000002</v>
      </c>
      <c r="O606" s="3">
        <f t="shared" si="120"/>
        <v>135.84261575474406</v>
      </c>
      <c r="P606" s="3">
        <f t="shared" si="121"/>
        <v>150.89407824313847</v>
      </c>
      <c r="Q606" s="3">
        <f t="shared" si="117"/>
        <v>38.023939178999996</v>
      </c>
      <c r="R606" s="3">
        <f t="shared" si="122"/>
        <v>402.53146177688245</v>
      </c>
      <c r="S606" s="20"/>
    </row>
    <row r="607" spans="2:19" x14ac:dyDescent="0.15">
      <c r="B607" s="55"/>
      <c r="C607" s="6">
        <v>310116</v>
      </c>
      <c r="D607" s="21">
        <v>77344</v>
      </c>
      <c r="E607" s="21">
        <v>76806</v>
      </c>
      <c r="F607" s="21">
        <f t="shared" si="112"/>
        <v>154150</v>
      </c>
      <c r="G607" s="16">
        <f t="shared" si="113"/>
        <v>154.15</v>
      </c>
      <c r="H607" s="21">
        <v>4988335</v>
      </c>
      <c r="I607" s="21">
        <v>4873366</v>
      </c>
      <c r="J607" s="21">
        <f t="shared" si="118"/>
        <v>9861701</v>
      </c>
      <c r="K607" s="16">
        <f t="shared" si="114"/>
        <v>9.8617010000000001</v>
      </c>
      <c r="L607" s="26">
        <f t="shared" si="119"/>
        <v>68972261.764584213</v>
      </c>
      <c r="M607" s="16">
        <f t="shared" si="115"/>
        <v>68.972261764584218</v>
      </c>
      <c r="N607" s="3">
        <f t="shared" si="116"/>
        <v>41.263345000000001</v>
      </c>
      <c r="O607" s="3">
        <f t="shared" si="120"/>
        <v>51.735951270865293</v>
      </c>
      <c r="P607" s="3">
        <f t="shared" si="121"/>
        <v>67.68658963697105</v>
      </c>
      <c r="Q607" s="3">
        <f t="shared" si="117"/>
        <v>25.097270308500001</v>
      </c>
      <c r="R607" s="3">
        <f t="shared" si="122"/>
        <v>185.78315621633635</v>
      </c>
      <c r="S607" s="20"/>
    </row>
    <row r="608" spans="2:19" x14ac:dyDescent="0.15">
      <c r="B608" s="55"/>
      <c r="C608" s="6">
        <v>310117</v>
      </c>
      <c r="D608" s="21">
        <v>68190</v>
      </c>
      <c r="E608" s="21">
        <v>66470</v>
      </c>
      <c r="F608" s="21">
        <f t="shared" si="112"/>
        <v>134660</v>
      </c>
      <c r="G608" s="16">
        <f t="shared" si="113"/>
        <v>134.66</v>
      </c>
      <c r="H608" s="21">
        <v>4207487</v>
      </c>
      <c r="I608" s="21">
        <v>4121482</v>
      </c>
      <c r="J608" s="21">
        <f t="shared" si="118"/>
        <v>8328969</v>
      </c>
      <c r="K608" s="16">
        <f t="shared" si="114"/>
        <v>8.3289690000000007</v>
      </c>
      <c r="L608" s="26">
        <f t="shared" si="119"/>
        <v>57641389.946821764</v>
      </c>
      <c r="M608" s="16">
        <f t="shared" si="115"/>
        <v>57.641389946821761</v>
      </c>
      <c r="N608" s="3">
        <f t="shared" si="116"/>
        <v>37.866237999999996</v>
      </c>
      <c r="O608" s="3">
        <f t="shared" si="120"/>
        <v>43.602705543585039</v>
      </c>
      <c r="P608" s="3">
        <f t="shared" si="121"/>
        <v>59.512498707637221</v>
      </c>
      <c r="Q608" s="3">
        <f t="shared" si="117"/>
        <v>23.7814198865</v>
      </c>
      <c r="R608" s="3">
        <f t="shared" si="122"/>
        <v>164.76286213772224</v>
      </c>
      <c r="S608" s="20"/>
    </row>
    <row r="609" spans="2:19" x14ac:dyDescent="0.15">
      <c r="B609" s="55"/>
      <c r="C609" s="6">
        <v>310118</v>
      </c>
      <c r="D609" s="21">
        <v>69828</v>
      </c>
      <c r="E609" s="21">
        <v>68107</v>
      </c>
      <c r="F609" s="21">
        <f t="shared" si="112"/>
        <v>137935</v>
      </c>
      <c r="G609" s="16">
        <f t="shared" si="113"/>
        <v>137.935</v>
      </c>
      <c r="H609" s="21">
        <v>5024392</v>
      </c>
      <c r="I609" s="21">
        <v>4912617</v>
      </c>
      <c r="J609" s="21">
        <f t="shared" si="118"/>
        <v>9937009</v>
      </c>
      <c r="K609" s="16">
        <f t="shared" si="114"/>
        <v>9.9370089999999998</v>
      </c>
      <c r="L609" s="26">
        <f t="shared" si="119"/>
        <v>69531792.698892087</v>
      </c>
      <c r="M609" s="16">
        <f t="shared" si="115"/>
        <v>69.53179269889209</v>
      </c>
      <c r="N609" s="3">
        <f t="shared" si="116"/>
        <v>38.437070500000004</v>
      </c>
      <c r="O609" s="3">
        <f t="shared" si="120"/>
        <v>52.138178680130324</v>
      </c>
      <c r="P609" s="3">
        <f t="shared" si="121"/>
        <v>68.090235252980747</v>
      </c>
      <c r="Q609" s="3">
        <f t="shared" si="117"/>
        <v>25.1619222265</v>
      </c>
      <c r="R609" s="3">
        <f t="shared" si="122"/>
        <v>183.82740665961109</v>
      </c>
      <c r="S609" s="20"/>
    </row>
    <row r="610" spans="2:19" x14ac:dyDescent="0.15">
      <c r="B610" s="55"/>
      <c r="C610" s="6">
        <v>310120</v>
      </c>
      <c r="D610" s="21">
        <v>102271</v>
      </c>
      <c r="E610" s="21">
        <v>101204</v>
      </c>
      <c r="F610" s="21">
        <f t="shared" si="112"/>
        <v>203475</v>
      </c>
      <c r="G610" s="16">
        <f t="shared" si="113"/>
        <v>203.47499999999999</v>
      </c>
      <c r="H610" s="21">
        <v>6083814</v>
      </c>
      <c r="I610" s="21">
        <v>5959749</v>
      </c>
      <c r="J610" s="21">
        <f t="shared" si="118"/>
        <v>12043563</v>
      </c>
      <c r="K610" s="16">
        <f t="shared" si="114"/>
        <v>12.043563000000001</v>
      </c>
      <c r="L610" s="26">
        <f t="shared" si="119"/>
        <v>85277518.794887811</v>
      </c>
      <c r="M610" s="16">
        <f t="shared" si="115"/>
        <v>85.277518794887811</v>
      </c>
      <c r="N610" s="3">
        <f t="shared" si="116"/>
        <v>49.860692499999999</v>
      </c>
      <c r="O610" s="3">
        <f t="shared" si="120"/>
        <v>63.480342245771865</v>
      </c>
      <c r="P610" s="3">
        <f t="shared" si="121"/>
        <v>79.449202058632068</v>
      </c>
      <c r="Q610" s="3">
        <f t="shared" si="117"/>
        <v>26.970398835499999</v>
      </c>
      <c r="R610" s="3">
        <f t="shared" si="122"/>
        <v>219.76063563990394</v>
      </c>
      <c r="S610" s="20"/>
    </row>
    <row r="611" spans="2:19" x14ac:dyDescent="0.15">
      <c r="B611" s="55"/>
      <c r="C611" s="6">
        <v>310151</v>
      </c>
      <c r="D611" s="21">
        <v>1533941</v>
      </c>
      <c r="E611" s="21">
        <v>152956</v>
      </c>
      <c r="F611" s="21">
        <f t="shared" si="112"/>
        <v>1686897</v>
      </c>
      <c r="G611" s="16">
        <f t="shared" si="113"/>
        <v>1686.8969999999999</v>
      </c>
      <c r="H611" s="21">
        <v>8237328</v>
      </c>
      <c r="I611" s="21">
        <v>8236353</v>
      </c>
      <c r="J611" s="21">
        <f t="shared" si="118"/>
        <v>16473681</v>
      </c>
      <c r="K611" s="16">
        <f t="shared" si="114"/>
        <v>16.473680999999999</v>
      </c>
      <c r="L611" s="26">
        <f t="shared" si="119"/>
        <v>118887107.04408458</v>
      </c>
      <c r="M611" s="16">
        <f t="shared" si="115"/>
        <v>118.88710704408457</v>
      </c>
      <c r="N611" s="3">
        <f t="shared" si="116"/>
        <v>308.42114709999998</v>
      </c>
      <c r="O611" s="3">
        <f t="shared" si="120"/>
        <v>87.839725395859404</v>
      </c>
      <c r="P611" s="3">
        <f t="shared" si="121"/>
        <v>103.69515902160262</v>
      </c>
      <c r="Q611" s="3">
        <f t="shared" si="117"/>
        <v>30.773655138500001</v>
      </c>
      <c r="R611" s="3">
        <f t="shared" si="122"/>
        <v>530.72968665596204</v>
      </c>
      <c r="S611" s="20"/>
    </row>
    <row r="612" spans="2:19" x14ac:dyDescent="0.15">
      <c r="N612" s="31"/>
      <c r="O612" s="31"/>
      <c r="P612" s="31"/>
      <c r="Q612" s="31"/>
      <c r="R612" s="31"/>
    </row>
  </sheetData>
  <mergeCells count="10">
    <mergeCell ref="B479:B595"/>
    <mergeCell ref="B596:B611"/>
    <mergeCell ref="N2:R2"/>
    <mergeCell ref="C2:M2"/>
    <mergeCell ref="B2:B3"/>
    <mergeCell ref="B4:B49"/>
    <mergeCell ref="B50:B123"/>
    <mergeCell ref="B124:B260"/>
    <mergeCell ref="B261:B350"/>
    <mergeCell ref="B351:B478"/>
  </mergeCells>
  <phoneticPr fontId="2" type="noConversion"/>
  <pageMargins left="0.7" right="0.7" top="0.75" bottom="0.75" header="0.3" footer="0.3"/>
  <pageSetup paperSize="9" orientation="portrait" r:id="rId1"/>
  <ignoredErrors>
    <ignoredError sqref="L4 L5:L15 L16:L123 L124:L6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I25"/>
  <sheetViews>
    <sheetView topLeftCell="A4" workbookViewId="0">
      <selection activeCell="F23" sqref="F23"/>
    </sheetView>
  </sheetViews>
  <sheetFormatPr defaultRowHeight="13.5" x14ac:dyDescent="0.15"/>
  <cols>
    <col min="2" max="2" width="6.75" bestFit="1" customWidth="1"/>
    <col min="3" max="3" width="13.125" bestFit="1" customWidth="1"/>
    <col min="4" max="4" width="15" bestFit="1" customWidth="1"/>
    <col min="5" max="5" width="18.125" customWidth="1"/>
    <col min="6" max="6" width="15.125" bestFit="1" customWidth="1"/>
    <col min="7" max="7" width="17.25" bestFit="1" customWidth="1"/>
    <col min="8" max="9" width="12.25" bestFit="1" customWidth="1"/>
    <col min="10" max="10" width="11.25" bestFit="1" customWidth="1"/>
    <col min="11" max="12" width="12.25" bestFit="1" customWidth="1"/>
    <col min="13" max="13" width="11.25" bestFit="1" customWidth="1"/>
  </cols>
  <sheetData>
    <row r="6" spans="2:9" x14ac:dyDescent="0.15">
      <c r="B6" s="14" t="s">
        <v>71</v>
      </c>
      <c r="C6" s="14" t="s">
        <v>70</v>
      </c>
      <c r="D6" s="14" t="s">
        <v>109</v>
      </c>
      <c r="E6" s="14" t="s">
        <v>110</v>
      </c>
      <c r="F6" s="14" t="s">
        <v>111</v>
      </c>
      <c r="G6" s="14" t="s">
        <v>112</v>
      </c>
      <c r="H6" s="14" t="s">
        <v>113</v>
      </c>
      <c r="I6" s="14" t="s">
        <v>107</v>
      </c>
    </row>
    <row r="7" spans="2:9" x14ac:dyDescent="0.15">
      <c r="B7" s="14">
        <v>140000</v>
      </c>
      <c r="C7" s="14" t="s">
        <v>62</v>
      </c>
      <c r="D7" s="15">
        <v>54158.1726709</v>
      </c>
      <c r="E7" s="15">
        <v>29733.984430244611</v>
      </c>
      <c r="F7" s="15">
        <v>18042.814929823599</v>
      </c>
      <c r="G7" s="15">
        <v>12955.9733104896</v>
      </c>
      <c r="H7" s="15">
        <v>8994.65197721</v>
      </c>
      <c r="I7" s="15">
        <f t="shared" ref="I7:I14" si="0">D7/H7</f>
        <v>6.0211526591714799</v>
      </c>
    </row>
    <row r="8" spans="2:9" x14ac:dyDescent="0.15">
      <c r="B8" s="14">
        <v>230000</v>
      </c>
      <c r="C8" s="14" t="s">
        <v>63</v>
      </c>
      <c r="D8" s="15">
        <v>39550.254999999997</v>
      </c>
      <c r="E8" s="15">
        <v>27368.083001733725</v>
      </c>
      <c r="F8" s="15">
        <v>19710.9154561123</v>
      </c>
      <c r="G8" s="15">
        <v>13951.313442102504</v>
      </c>
      <c r="H8" s="15">
        <v>10218.074000000001</v>
      </c>
      <c r="I8" s="15">
        <f t="shared" si="0"/>
        <v>3.8706173981515493</v>
      </c>
    </row>
    <row r="9" spans="2:9" x14ac:dyDescent="0.15">
      <c r="B9" s="14">
        <v>310000</v>
      </c>
      <c r="C9" s="14" t="s">
        <v>64</v>
      </c>
      <c r="D9" s="15">
        <v>2743.127</v>
      </c>
      <c r="E9" s="15">
        <v>1658.2468430209824</v>
      </c>
      <c r="F9" s="15">
        <v>1083.1706844394</v>
      </c>
      <c r="G9" s="15">
        <v>877.64136480432205</v>
      </c>
      <c r="H9" s="15">
        <v>681.56100000000004</v>
      </c>
      <c r="I9" s="15">
        <f t="shared" si="0"/>
        <v>4.0247710769835709</v>
      </c>
    </row>
    <row r="10" spans="2:9" x14ac:dyDescent="0.15">
      <c r="B10" s="14">
        <v>330000</v>
      </c>
      <c r="C10" s="14" t="s">
        <v>65</v>
      </c>
      <c r="D10" s="15">
        <v>28432.039000000001</v>
      </c>
      <c r="E10" s="15">
        <v>15515.316034249152</v>
      </c>
      <c r="F10" s="15">
        <v>8185.1157684091004</v>
      </c>
      <c r="G10" s="15">
        <v>6340.8251381708596</v>
      </c>
      <c r="H10" s="15">
        <v>4595.9719999999998</v>
      </c>
      <c r="I10" s="15">
        <f t="shared" si="0"/>
        <v>6.1862950862189763</v>
      </c>
    </row>
    <row r="11" spans="2:9" x14ac:dyDescent="0.15">
      <c r="B11" s="14">
        <v>370000</v>
      </c>
      <c r="C11" s="14" t="s">
        <v>66</v>
      </c>
      <c r="D11" s="15">
        <v>35075.642998700001</v>
      </c>
      <c r="E11" s="15">
        <v>19257.271273566268</v>
      </c>
      <c r="F11" s="15">
        <v>10199.049073257169</v>
      </c>
      <c r="G11" s="15">
        <v>7279.0269661777747</v>
      </c>
      <c r="H11" s="15">
        <v>5601.6725076100001</v>
      </c>
      <c r="I11" s="15">
        <f t="shared" si="0"/>
        <v>6.2616375646825011</v>
      </c>
    </row>
    <row r="12" spans="2:9" x14ac:dyDescent="0.15">
      <c r="B12" s="14">
        <v>540000</v>
      </c>
      <c r="C12" s="14" t="s">
        <v>67</v>
      </c>
      <c r="D12" s="15">
        <v>74659.131445199993</v>
      </c>
      <c r="E12" s="15">
        <v>43597.761203305869</v>
      </c>
      <c r="F12" s="15">
        <v>26888.392419645817</v>
      </c>
      <c r="G12" s="15">
        <v>18922.135534339821</v>
      </c>
      <c r="H12" s="15">
        <v>15557.339002500001</v>
      </c>
      <c r="I12" s="15">
        <f t="shared" si="0"/>
        <v>4.7989653907524019</v>
      </c>
    </row>
    <row r="13" spans="2:9" x14ac:dyDescent="0.15">
      <c r="B13" s="14">
        <v>630000</v>
      </c>
      <c r="C13" s="14" t="s">
        <v>68</v>
      </c>
      <c r="D13" s="15">
        <v>32129.256051199998</v>
      </c>
      <c r="E13" s="15">
        <v>18202.262280735213</v>
      </c>
      <c r="F13" s="15">
        <v>12600.97225043604</v>
      </c>
      <c r="G13" s="15">
        <v>9032.1779804181424</v>
      </c>
      <c r="H13" s="15">
        <v>6538.6870612000002</v>
      </c>
      <c r="I13" s="15">
        <f t="shared" si="0"/>
        <v>4.9137167370881238</v>
      </c>
    </row>
    <row r="14" spans="2:9" x14ac:dyDescent="0.15">
      <c r="B14" s="14" t="s">
        <v>61</v>
      </c>
      <c r="C14" s="14" t="s">
        <v>69</v>
      </c>
      <c r="D14" s="15">
        <f>SUM(D7:D13)</f>
        <v>266747.62416599999</v>
      </c>
      <c r="E14" s="15">
        <f>SUM(E7:E13)</f>
        <v>155332.92506685582</v>
      </c>
      <c r="F14" s="15">
        <f>SUM(F7:F13)</f>
        <v>96710.430582123416</v>
      </c>
      <c r="G14" s="15">
        <f>SUM(G7:G13)</f>
        <v>69359.093736503026</v>
      </c>
      <c r="H14" s="15">
        <f>SUM(H7:H13)</f>
        <v>52187.957548520004</v>
      </c>
      <c r="I14" s="15">
        <f t="shared" si="0"/>
        <v>5.1112869078656766</v>
      </c>
    </row>
    <row r="17" spans="2:8" x14ac:dyDescent="0.15">
      <c r="B17" s="63" t="s">
        <v>71</v>
      </c>
      <c r="C17" s="63" t="s">
        <v>70</v>
      </c>
      <c r="D17" s="62" t="s">
        <v>108</v>
      </c>
      <c r="E17" s="62"/>
      <c r="F17" s="62"/>
      <c r="G17" s="62"/>
      <c r="H17" s="62"/>
    </row>
    <row r="18" spans="2:8" x14ac:dyDescent="0.15">
      <c r="B18" s="64"/>
      <c r="C18" s="64"/>
      <c r="D18" s="24">
        <v>1</v>
      </c>
      <c r="E18" s="24">
        <v>2</v>
      </c>
      <c r="F18" s="24">
        <v>4</v>
      </c>
      <c r="G18" s="24">
        <v>6</v>
      </c>
      <c r="H18" s="24">
        <v>12</v>
      </c>
    </row>
    <row r="19" spans="2:8" x14ac:dyDescent="0.15">
      <c r="B19" s="14">
        <v>140000</v>
      </c>
      <c r="C19" s="14" t="s">
        <v>62</v>
      </c>
      <c r="D19" s="24">
        <f t="shared" ref="D19:D25" si="1">D7/D7</f>
        <v>1</v>
      </c>
      <c r="E19" s="28">
        <f t="shared" ref="E19:E25" si="2">D7/E7</f>
        <v>1.8214233211144</v>
      </c>
      <c r="F19" s="28">
        <f t="shared" ref="F19:F25" si="3">D7/F7</f>
        <v>3.0016476299039163</v>
      </c>
      <c r="G19" s="28">
        <f t="shared" ref="G19:G25" si="4">D7/G7</f>
        <v>4.1801701325713356</v>
      </c>
      <c r="H19" s="28">
        <f t="shared" ref="H19:H25" si="5">D7/H7</f>
        <v>6.0211526591714799</v>
      </c>
    </row>
    <row r="20" spans="2:8" x14ac:dyDescent="0.15">
      <c r="B20" s="14">
        <v>230000</v>
      </c>
      <c r="C20" s="14" t="s">
        <v>63</v>
      </c>
      <c r="D20" s="24">
        <f t="shared" si="1"/>
        <v>1</v>
      </c>
      <c r="E20" s="28">
        <f t="shared" si="2"/>
        <v>1.4451233211143999</v>
      </c>
      <c r="F20" s="28">
        <f t="shared" si="3"/>
        <v>2.0065153791593975</v>
      </c>
      <c r="G20" s="28">
        <f t="shared" si="4"/>
        <v>2.8348768138664697</v>
      </c>
      <c r="H20" s="28">
        <f t="shared" si="5"/>
        <v>3.8706173981515493</v>
      </c>
    </row>
    <row r="21" spans="2:8" x14ac:dyDescent="0.15">
      <c r="B21" s="14">
        <v>310000</v>
      </c>
      <c r="C21" s="14" t="s">
        <v>64</v>
      </c>
      <c r="D21" s="24">
        <f t="shared" si="1"/>
        <v>1</v>
      </c>
      <c r="E21" s="28">
        <f t="shared" si="2"/>
        <v>1.6542332111439999</v>
      </c>
      <c r="F21" s="28">
        <f t="shared" si="3"/>
        <v>2.5324974534551017</v>
      </c>
      <c r="G21" s="28">
        <f t="shared" si="4"/>
        <v>3.1255671279937958</v>
      </c>
      <c r="H21" s="28">
        <f t="shared" si="5"/>
        <v>4.0247710769835709</v>
      </c>
    </row>
    <row r="22" spans="2:8" x14ac:dyDescent="0.15">
      <c r="B22" s="14">
        <v>330000</v>
      </c>
      <c r="C22" s="14" t="s">
        <v>65</v>
      </c>
      <c r="D22" s="24">
        <f t="shared" si="1"/>
        <v>1</v>
      </c>
      <c r="E22" s="28">
        <f t="shared" si="2"/>
        <v>1.8325143321114401</v>
      </c>
      <c r="F22" s="28">
        <f t="shared" si="3"/>
        <v>3.4736269839621574</v>
      </c>
      <c r="G22" s="28">
        <f t="shared" si="4"/>
        <v>4.4839651591782896</v>
      </c>
      <c r="H22" s="28">
        <f t="shared" si="5"/>
        <v>6.1862950862189763</v>
      </c>
    </row>
    <row r="23" spans="2:8" x14ac:dyDescent="0.15">
      <c r="B23" s="14">
        <v>370000</v>
      </c>
      <c r="C23" s="14" t="s">
        <v>66</v>
      </c>
      <c r="D23" s="24">
        <f t="shared" si="1"/>
        <v>1</v>
      </c>
      <c r="E23" s="28">
        <f t="shared" si="2"/>
        <v>1.8214233211144</v>
      </c>
      <c r="F23" s="28">
        <f t="shared" si="3"/>
        <v>3.4391091509375631</v>
      </c>
      <c r="G23" s="28">
        <f t="shared" si="4"/>
        <v>4.8187268932619798</v>
      </c>
      <c r="H23" s="28">
        <f t="shared" si="5"/>
        <v>6.2616375646825011</v>
      </c>
    </row>
    <row r="24" spans="2:8" x14ac:dyDescent="0.15">
      <c r="B24" s="14">
        <v>540000</v>
      </c>
      <c r="C24" s="14" t="s">
        <v>67</v>
      </c>
      <c r="D24" s="24">
        <f t="shared" si="1"/>
        <v>1</v>
      </c>
      <c r="E24" s="28">
        <f t="shared" si="2"/>
        <v>1.7124533321114399</v>
      </c>
      <c r="F24" s="28">
        <f t="shared" si="3"/>
        <v>2.776630535585713</v>
      </c>
      <c r="G24" s="28">
        <f t="shared" si="4"/>
        <v>3.9455975415517388</v>
      </c>
      <c r="H24" s="28">
        <f t="shared" si="5"/>
        <v>4.7989653907524019</v>
      </c>
    </row>
    <row r="25" spans="2:8" x14ac:dyDescent="0.15">
      <c r="B25" s="14">
        <v>630000</v>
      </c>
      <c r="C25" s="14" t="s">
        <v>68</v>
      </c>
      <c r="D25" s="24">
        <f t="shared" si="1"/>
        <v>1</v>
      </c>
      <c r="E25" s="28">
        <f t="shared" si="2"/>
        <v>1.76512433211144</v>
      </c>
      <c r="F25" s="28">
        <f t="shared" si="3"/>
        <v>2.5497442112126079</v>
      </c>
      <c r="G25" s="28">
        <f t="shared" si="4"/>
        <v>3.5571991739817976</v>
      </c>
      <c r="H25" s="28">
        <f t="shared" si="5"/>
        <v>4.9137167370881238</v>
      </c>
    </row>
  </sheetData>
  <mergeCells count="3">
    <mergeCell ref="D17:H17"/>
    <mergeCell ref="C17:C18"/>
    <mergeCell ref="B17:B18"/>
  </mergeCells>
  <phoneticPr fontId="2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Q22"/>
  <sheetViews>
    <sheetView topLeftCell="C2" workbookViewId="0">
      <selection activeCell="N25" sqref="N25"/>
    </sheetView>
  </sheetViews>
  <sheetFormatPr defaultRowHeight="13.5" x14ac:dyDescent="0.15"/>
  <cols>
    <col min="12" max="12" width="13.75" customWidth="1"/>
    <col min="13" max="13" width="11.75" bestFit="1" customWidth="1"/>
    <col min="14" max="14" width="11.25" bestFit="1" customWidth="1"/>
    <col min="15" max="15" width="16.125" bestFit="1" customWidth="1"/>
    <col min="16" max="16" width="19.375" bestFit="1" customWidth="1"/>
    <col min="17" max="17" width="13.875" bestFit="1" customWidth="1"/>
    <col min="18" max="18" width="10.25" bestFit="1" customWidth="1"/>
  </cols>
  <sheetData>
    <row r="6" spans="12:17" x14ac:dyDescent="0.15">
      <c r="L6" s="30" t="s">
        <v>101</v>
      </c>
      <c r="M6" s="30" t="s">
        <v>103</v>
      </c>
      <c r="N6" s="30" t="s">
        <v>102</v>
      </c>
      <c r="O6" s="30" t="s">
        <v>104</v>
      </c>
      <c r="P6" s="30" t="s">
        <v>106</v>
      </c>
      <c r="Q6" s="30" t="s">
        <v>105</v>
      </c>
    </row>
    <row r="7" spans="12:17" x14ac:dyDescent="0.15">
      <c r="L7" s="30" t="s">
        <v>86</v>
      </c>
      <c r="M7" s="33">
        <v>78737.8</v>
      </c>
      <c r="N7" s="33">
        <v>7834.6840000000002</v>
      </c>
      <c r="O7" s="33">
        <f>M7+N7</f>
        <v>86572.483999999997</v>
      </c>
      <c r="P7" s="33">
        <f>O7/12</f>
        <v>7214.3736666666664</v>
      </c>
      <c r="Q7" s="33">
        <v>16713.703000000001</v>
      </c>
    </row>
    <row r="8" spans="12:17" x14ac:dyDescent="0.15">
      <c r="L8" s="30" t="s">
        <v>87</v>
      </c>
      <c r="M8" s="33">
        <v>78945.698000000004</v>
      </c>
      <c r="N8" s="33">
        <v>2513.6309999999999</v>
      </c>
      <c r="O8" s="33">
        <f t="shared" ref="O8:O21" si="0">M8+N8</f>
        <v>81459.328999999998</v>
      </c>
      <c r="P8" s="33">
        <f t="shared" ref="P8:P21" si="1">O8/12</f>
        <v>6788.2774166666668</v>
      </c>
      <c r="Q8" s="33">
        <v>21245.131000000001</v>
      </c>
    </row>
    <row r="9" spans="12:17" x14ac:dyDescent="0.15">
      <c r="L9" s="30" t="s">
        <v>88</v>
      </c>
      <c r="M9" s="33">
        <v>78444.883000000002</v>
      </c>
      <c r="N9" s="33">
        <v>6984.4430000000002</v>
      </c>
      <c r="O9" s="33">
        <f t="shared" si="0"/>
        <v>85429.326000000001</v>
      </c>
      <c r="P9" s="33">
        <f t="shared" si="1"/>
        <v>7119.1104999999998</v>
      </c>
      <c r="Q9" s="33">
        <v>18003.37</v>
      </c>
    </row>
    <row r="10" spans="12:17" x14ac:dyDescent="0.15">
      <c r="L10" s="30" t="s">
        <v>89</v>
      </c>
      <c r="M10" s="33">
        <v>83135.225999999995</v>
      </c>
      <c r="N10" s="33">
        <v>13525.892</v>
      </c>
      <c r="O10" s="33">
        <f t="shared" si="0"/>
        <v>96661.117999999988</v>
      </c>
      <c r="P10" s="33">
        <f t="shared" si="1"/>
        <v>8055.0931666666656</v>
      </c>
      <c r="Q10" s="33">
        <v>18944.093000000001</v>
      </c>
    </row>
    <row r="11" spans="12:17" x14ac:dyDescent="0.15">
      <c r="L11" s="30" t="s">
        <v>90</v>
      </c>
      <c r="M11" s="33">
        <v>82848.953999999998</v>
      </c>
      <c r="N11" s="33">
        <v>8524.5720000000001</v>
      </c>
      <c r="O11" s="33">
        <f t="shared" si="0"/>
        <v>91373.525999999998</v>
      </c>
      <c r="P11" s="33">
        <f t="shared" si="1"/>
        <v>7614.4605000000001</v>
      </c>
      <c r="Q11" s="33">
        <v>17064.811000000002</v>
      </c>
    </row>
    <row r="12" spans="12:17" x14ac:dyDescent="0.15">
      <c r="L12" s="30" t="s">
        <v>91</v>
      </c>
      <c r="M12" s="33">
        <v>80668.012000000002</v>
      </c>
      <c r="N12" s="33">
        <v>7148.9279999999999</v>
      </c>
      <c r="O12" s="33">
        <f t="shared" si="0"/>
        <v>87816.94</v>
      </c>
      <c r="P12" s="33">
        <f t="shared" si="1"/>
        <v>7318.0783333333338</v>
      </c>
      <c r="Q12" s="33">
        <v>18688.151999999998</v>
      </c>
    </row>
    <row r="13" spans="12:17" x14ac:dyDescent="0.15">
      <c r="L13" s="30" t="s">
        <v>92</v>
      </c>
      <c r="M13" s="33">
        <v>83146.467000000004</v>
      </c>
      <c r="N13" s="33">
        <v>6905.6</v>
      </c>
      <c r="O13" s="33">
        <f t="shared" si="0"/>
        <v>90052.06700000001</v>
      </c>
      <c r="P13" s="33">
        <f t="shared" si="1"/>
        <v>7504.3389166666675</v>
      </c>
      <c r="Q13" s="33">
        <v>17794.494999999999</v>
      </c>
    </row>
    <row r="14" spans="12:17" x14ac:dyDescent="0.15">
      <c r="L14" s="30" t="s">
        <v>93</v>
      </c>
      <c r="M14" s="33">
        <v>83042.98</v>
      </c>
      <c r="N14" s="33">
        <v>6721.402</v>
      </c>
      <c r="O14" s="33">
        <f t="shared" si="0"/>
        <v>89764.381999999998</v>
      </c>
      <c r="P14" s="33">
        <f t="shared" si="1"/>
        <v>7480.3651666666665</v>
      </c>
      <c r="Q14" s="33">
        <v>18774.252</v>
      </c>
    </row>
    <row r="15" spans="12:17" x14ac:dyDescent="0.15">
      <c r="L15" s="30" t="s">
        <v>94</v>
      </c>
      <c r="M15" s="33">
        <v>82401.040999999997</v>
      </c>
      <c r="N15" s="33">
        <v>11897.392</v>
      </c>
      <c r="O15" s="33">
        <f t="shared" si="0"/>
        <v>94298.43299999999</v>
      </c>
      <c r="P15" s="33">
        <f t="shared" si="1"/>
        <v>7858.2027499999995</v>
      </c>
      <c r="Q15" s="33">
        <v>19458.335999999999</v>
      </c>
    </row>
    <row r="16" spans="12:17" x14ac:dyDescent="0.15">
      <c r="L16" s="30" t="s">
        <v>95</v>
      </c>
      <c r="M16" s="33">
        <v>80064.289000000004</v>
      </c>
      <c r="N16" s="33">
        <v>11565.392</v>
      </c>
      <c r="O16" s="33">
        <f t="shared" si="0"/>
        <v>91629.681000000011</v>
      </c>
      <c r="P16" s="33">
        <f t="shared" si="1"/>
        <v>7635.8067500000006</v>
      </c>
      <c r="Q16" s="33">
        <v>16454.875</v>
      </c>
    </row>
    <row r="17" spans="12:17" x14ac:dyDescent="0.15">
      <c r="L17" s="30" t="s">
        <v>96</v>
      </c>
      <c r="M17" s="33">
        <v>79672.611000000004</v>
      </c>
      <c r="N17" s="33">
        <v>12012.495000000001</v>
      </c>
      <c r="O17" s="33">
        <f t="shared" si="0"/>
        <v>91685.106</v>
      </c>
      <c r="P17" s="33">
        <f t="shared" si="1"/>
        <v>7640.4255000000003</v>
      </c>
      <c r="Q17" s="33">
        <v>18048.191999999999</v>
      </c>
    </row>
    <row r="18" spans="12:17" x14ac:dyDescent="0.15">
      <c r="L18" s="30" t="s">
        <v>97</v>
      </c>
      <c r="M18" s="33">
        <v>78525.364000000001</v>
      </c>
      <c r="N18" s="33">
        <v>2017.7539999999999</v>
      </c>
      <c r="O18" s="33">
        <f t="shared" si="0"/>
        <v>80543.118000000002</v>
      </c>
      <c r="P18" s="33">
        <f t="shared" si="1"/>
        <v>6711.9265000000005</v>
      </c>
      <c r="Q18" s="33">
        <v>17363.678</v>
      </c>
    </row>
    <row r="19" spans="12:17" x14ac:dyDescent="0.15">
      <c r="L19" s="30" t="s">
        <v>98</v>
      </c>
      <c r="M19" s="33">
        <v>78805.904999999999</v>
      </c>
      <c r="N19" s="33">
        <v>3550.0610000000001</v>
      </c>
      <c r="O19" s="33">
        <f t="shared" si="0"/>
        <v>82355.966</v>
      </c>
      <c r="P19" s="33">
        <f t="shared" si="1"/>
        <v>6862.997166666667</v>
      </c>
      <c r="Q19" s="33">
        <v>18177.326000000001</v>
      </c>
    </row>
    <row r="20" spans="12:17" x14ac:dyDescent="0.15">
      <c r="L20" s="30" t="s">
        <v>99</v>
      </c>
      <c r="M20" s="33">
        <v>80616.409</v>
      </c>
      <c r="N20" s="33">
        <v>5116.8879999999999</v>
      </c>
      <c r="O20" s="33">
        <f t="shared" si="0"/>
        <v>85733.297000000006</v>
      </c>
      <c r="P20" s="33">
        <f t="shared" si="1"/>
        <v>7144.4414166666675</v>
      </c>
      <c r="Q20" s="33">
        <v>19216.350999999999</v>
      </c>
    </row>
    <row r="21" spans="12:17" x14ac:dyDescent="0.15">
      <c r="L21" s="30" t="s">
        <v>100</v>
      </c>
      <c r="M21" s="33">
        <v>82511.702999999994</v>
      </c>
      <c r="N21" s="33">
        <v>10519.652</v>
      </c>
      <c r="O21" s="33">
        <f>M21+N21</f>
        <v>93031.354999999996</v>
      </c>
      <c r="P21" s="33">
        <f t="shared" si="1"/>
        <v>7752.612916666666</v>
      </c>
      <c r="Q21" s="33">
        <v>16692.415000000001</v>
      </c>
    </row>
    <row r="22" spans="12:17" x14ac:dyDescent="0.15">
      <c r="O22" s="31"/>
    </row>
  </sheetData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opLeftCell="A88" zoomScale="145" zoomScaleNormal="145" workbookViewId="0">
      <selection activeCell="D114" sqref="D114"/>
    </sheetView>
  </sheetViews>
  <sheetFormatPr defaultRowHeight="13.5" x14ac:dyDescent="0.15"/>
  <cols>
    <col min="1" max="1" width="5" style="65" bestFit="1" customWidth="1"/>
    <col min="2" max="2" width="14.5" bestFit="1" customWidth="1"/>
    <col min="3" max="3" width="38.875" style="35" bestFit="1" customWidth="1"/>
    <col min="4" max="4" width="32.875" bestFit="1" customWidth="1"/>
    <col min="5" max="5" width="18.625" bestFit="1" customWidth="1"/>
    <col min="6" max="6" width="22.625" customWidth="1"/>
    <col min="7" max="7" width="9" style="34"/>
  </cols>
  <sheetData>
    <row r="1" spans="1:4" x14ac:dyDescent="0.15">
      <c r="A1" s="36" t="s">
        <v>121</v>
      </c>
      <c r="B1" s="37" t="s">
        <v>114</v>
      </c>
      <c r="C1" s="37" t="s">
        <v>119</v>
      </c>
      <c r="D1" s="37" t="s">
        <v>120</v>
      </c>
    </row>
    <row r="2" spans="1:4" s="34" customFormat="1" ht="12.75" x14ac:dyDescent="0.15">
      <c r="A2" s="38" t="s">
        <v>122</v>
      </c>
      <c r="B2" s="38" t="s">
        <v>228</v>
      </c>
      <c r="C2" s="38" t="s">
        <v>229</v>
      </c>
      <c r="D2" s="38" t="s">
        <v>229</v>
      </c>
    </row>
    <row r="3" spans="1:4" s="34" customFormat="1" ht="12.75" x14ac:dyDescent="0.15">
      <c r="A3" s="40" t="s">
        <v>123</v>
      </c>
      <c r="B3" s="41" t="s">
        <v>118</v>
      </c>
      <c r="C3" s="41" t="s">
        <v>244</v>
      </c>
      <c r="D3" s="41" t="s">
        <v>118</v>
      </c>
    </row>
    <row r="4" spans="1:4" s="34" customFormat="1" ht="12.75" x14ac:dyDescent="0.15">
      <c r="A4" s="40" t="s">
        <v>125</v>
      </c>
      <c r="B4" s="41" t="s">
        <v>118</v>
      </c>
      <c r="C4" s="41" t="s">
        <v>245</v>
      </c>
      <c r="D4" s="41" t="s">
        <v>118</v>
      </c>
    </row>
    <row r="5" spans="1:4" s="34" customFormat="1" ht="12.75" x14ac:dyDescent="0.15">
      <c r="A5" s="38" t="s">
        <v>124</v>
      </c>
      <c r="B5" s="38" t="s">
        <v>241</v>
      </c>
      <c r="C5" s="39" t="s">
        <v>118</v>
      </c>
      <c r="D5" s="39" t="s">
        <v>118</v>
      </c>
    </row>
    <row r="6" spans="1:4" s="34" customFormat="1" ht="12.75" x14ac:dyDescent="0.15">
      <c r="A6" s="40" t="s">
        <v>126</v>
      </c>
      <c r="B6" s="41" t="s">
        <v>118</v>
      </c>
      <c r="C6" s="41" t="s">
        <v>243</v>
      </c>
      <c r="D6" s="41" t="s">
        <v>118</v>
      </c>
    </row>
    <row r="7" spans="1:4" s="34" customFormat="1" ht="12.75" x14ac:dyDescent="0.15">
      <c r="A7" s="40" t="s">
        <v>127</v>
      </c>
      <c r="B7" s="41" t="s">
        <v>118</v>
      </c>
      <c r="C7" s="41" t="s">
        <v>118</v>
      </c>
      <c r="D7" s="41" t="s">
        <v>246</v>
      </c>
    </row>
    <row r="8" spans="1:4" s="34" customFormat="1" ht="12.75" x14ac:dyDescent="0.15">
      <c r="A8" s="40" t="s">
        <v>128</v>
      </c>
      <c r="B8" s="41" t="s">
        <v>118</v>
      </c>
      <c r="C8" s="41" t="s">
        <v>118</v>
      </c>
      <c r="D8" s="41" t="s">
        <v>247</v>
      </c>
    </row>
    <row r="9" spans="1:4" s="34" customFormat="1" ht="12.75" x14ac:dyDescent="0.15">
      <c r="A9" s="40" t="s">
        <v>131</v>
      </c>
      <c r="B9" s="41" t="s">
        <v>118</v>
      </c>
      <c r="C9" s="41" t="s">
        <v>118</v>
      </c>
      <c r="D9" s="41" t="s">
        <v>248</v>
      </c>
    </row>
    <row r="10" spans="1:4" s="34" customFormat="1" ht="12.75" x14ac:dyDescent="0.15">
      <c r="A10" s="40" t="s">
        <v>129</v>
      </c>
      <c r="B10" s="41" t="s">
        <v>118</v>
      </c>
      <c r="C10" s="41" t="s">
        <v>249</v>
      </c>
      <c r="D10" s="41" t="s">
        <v>118</v>
      </c>
    </row>
    <row r="11" spans="1:4" s="34" customFormat="1" ht="12.75" x14ac:dyDescent="0.15">
      <c r="A11" s="40" t="s">
        <v>130</v>
      </c>
      <c r="B11" s="41" t="s">
        <v>118</v>
      </c>
      <c r="C11" s="41" t="s">
        <v>250</v>
      </c>
      <c r="D11" s="41" t="s">
        <v>118</v>
      </c>
    </row>
    <row r="12" spans="1:4" s="34" customFormat="1" ht="12.75" x14ac:dyDescent="0.15">
      <c r="A12" s="40" t="s">
        <v>132</v>
      </c>
      <c r="B12" s="41" t="s">
        <v>118</v>
      </c>
      <c r="C12" s="41" t="s">
        <v>251</v>
      </c>
      <c r="D12" s="41" t="s">
        <v>118</v>
      </c>
    </row>
    <row r="13" spans="1:4" s="34" customFormat="1" ht="12.75" x14ac:dyDescent="0.15">
      <c r="A13" s="40" t="s">
        <v>133</v>
      </c>
      <c r="B13" s="41" t="s">
        <v>118</v>
      </c>
      <c r="C13" s="41" t="s">
        <v>252</v>
      </c>
      <c r="D13" s="41" t="s">
        <v>118</v>
      </c>
    </row>
    <row r="14" spans="1:4" s="34" customFormat="1" ht="12.75" x14ac:dyDescent="0.15">
      <c r="A14" s="40" t="s">
        <v>134</v>
      </c>
      <c r="B14" s="41" t="s">
        <v>118</v>
      </c>
      <c r="C14" s="41" t="s">
        <v>253</v>
      </c>
      <c r="D14" s="41" t="s">
        <v>118</v>
      </c>
    </row>
    <row r="15" spans="1:4" s="34" customFormat="1" ht="12.75" x14ac:dyDescent="0.15">
      <c r="A15" s="40" t="s">
        <v>135</v>
      </c>
      <c r="B15" s="41" t="s">
        <v>118</v>
      </c>
      <c r="C15" s="41" t="s">
        <v>254</v>
      </c>
      <c r="D15" s="41" t="s">
        <v>118</v>
      </c>
    </row>
    <row r="16" spans="1:4" s="34" customFormat="1" ht="12.75" x14ac:dyDescent="0.15">
      <c r="A16" s="40" t="s">
        <v>136</v>
      </c>
      <c r="B16" s="41" t="s">
        <v>118</v>
      </c>
      <c r="C16" s="41" t="s">
        <v>118</v>
      </c>
      <c r="D16" s="41" t="s">
        <v>255</v>
      </c>
    </row>
    <row r="17" spans="1:4" s="34" customFormat="1" ht="12.75" x14ac:dyDescent="0.15">
      <c r="A17" s="40" t="s">
        <v>137</v>
      </c>
      <c r="B17" s="41" t="s">
        <v>118</v>
      </c>
      <c r="C17" s="41" t="s">
        <v>118</v>
      </c>
      <c r="D17" s="41" t="s">
        <v>256</v>
      </c>
    </row>
    <row r="18" spans="1:4" s="34" customFormat="1" ht="12.75" x14ac:dyDescent="0.15">
      <c r="A18" s="40" t="s">
        <v>138</v>
      </c>
      <c r="B18" s="41" t="s">
        <v>118</v>
      </c>
      <c r="C18" s="41" t="s">
        <v>118</v>
      </c>
      <c r="D18" s="41" t="s">
        <v>257</v>
      </c>
    </row>
    <row r="19" spans="1:4" s="34" customFormat="1" ht="12.75" x14ac:dyDescent="0.15">
      <c r="A19" s="38" t="s">
        <v>139</v>
      </c>
      <c r="B19" s="38" t="s">
        <v>230</v>
      </c>
      <c r="C19" s="38" t="s">
        <v>231</v>
      </c>
      <c r="D19" s="38" t="s">
        <v>231</v>
      </c>
    </row>
    <row r="20" spans="1:4" s="34" customFormat="1" ht="12.75" x14ac:dyDescent="0.15">
      <c r="A20" s="40" t="s">
        <v>140</v>
      </c>
      <c r="B20" s="41" t="s">
        <v>118</v>
      </c>
      <c r="C20" s="41" t="s">
        <v>278</v>
      </c>
      <c r="D20" s="41" t="s">
        <v>118</v>
      </c>
    </row>
    <row r="21" spans="1:4" s="34" customFormat="1" ht="12.75" x14ac:dyDescent="0.15">
      <c r="A21" s="40" t="s">
        <v>141</v>
      </c>
      <c r="B21" s="41" t="s">
        <v>118</v>
      </c>
      <c r="C21" s="41" t="s">
        <v>118</v>
      </c>
      <c r="D21" s="41" t="s">
        <v>281</v>
      </c>
    </row>
    <row r="22" spans="1:4" s="34" customFormat="1" ht="12.75" x14ac:dyDescent="0.15">
      <c r="A22" s="40" t="s">
        <v>142</v>
      </c>
      <c r="B22" s="41" t="s">
        <v>118</v>
      </c>
      <c r="C22" s="41" t="s">
        <v>118</v>
      </c>
      <c r="D22" s="41" t="s">
        <v>282</v>
      </c>
    </row>
    <row r="23" spans="1:4" s="34" customFormat="1" ht="12.75" x14ac:dyDescent="0.15">
      <c r="A23" s="40" t="s">
        <v>143</v>
      </c>
      <c r="B23" s="41" t="s">
        <v>118</v>
      </c>
      <c r="C23" s="41" t="s">
        <v>118</v>
      </c>
      <c r="D23" s="41" t="s">
        <v>283</v>
      </c>
    </row>
    <row r="24" spans="1:4" s="34" customFormat="1" ht="12.75" x14ac:dyDescent="0.15">
      <c r="A24" s="40" t="s">
        <v>144</v>
      </c>
      <c r="B24" s="41" t="s">
        <v>118</v>
      </c>
      <c r="C24" s="41" t="s">
        <v>279</v>
      </c>
      <c r="D24" s="41" t="s">
        <v>118</v>
      </c>
    </row>
    <row r="25" spans="1:4" s="34" customFormat="1" ht="12.75" x14ac:dyDescent="0.15">
      <c r="A25" s="40" t="s">
        <v>145</v>
      </c>
      <c r="B25" s="41" t="s">
        <v>118</v>
      </c>
      <c r="C25" s="41" t="s">
        <v>118</v>
      </c>
      <c r="D25" s="41" t="s">
        <v>284</v>
      </c>
    </row>
    <row r="26" spans="1:4" s="34" customFormat="1" ht="12.75" x14ac:dyDescent="0.15">
      <c r="A26" s="40" t="s">
        <v>146</v>
      </c>
      <c r="B26" s="41" t="s">
        <v>118</v>
      </c>
      <c r="C26" s="41" t="s">
        <v>118</v>
      </c>
      <c r="D26" s="41" t="s">
        <v>285</v>
      </c>
    </row>
    <row r="27" spans="1:4" s="34" customFormat="1" ht="12.75" x14ac:dyDescent="0.15">
      <c r="A27" s="40" t="s">
        <v>147</v>
      </c>
      <c r="B27" s="41" t="s">
        <v>118</v>
      </c>
      <c r="C27" s="41" t="s">
        <v>118</v>
      </c>
      <c r="D27" s="41" t="s">
        <v>286</v>
      </c>
    </row>
    <row r="28" spans="1:4" s="34" customFormat="1" ht="12.75" x14ac:dyDescent="0.15">
      <c r="A28" s="40" t="s">
        <v>148</v>
      </c>
      <c r="B28" s="41" t="s">
        <v>118</v>
      </c>
      <c r="C28" s="41" t="s">
        <v>287</v>
      </c>
      <c r="D28" s="41" t="s">
        <v>118</v>
      </c>
    </row>
    <row r="29" spans="1:4" s="34" customFormat="1" ht="12.75" x14ac:dyDescent="0.15">
      <c r="A29" s="40" t="s">
        <v>191</v>
      </c>
      <c r="B29" s="41" t="s">
        <v>118</v>
      </c>
      <c r="C29" s="41" t="s">
        <v>288</v>
      </c>
      <c r="D29" s="41" t="s">
        <v>118</v>
      </c>
    </row>
    <row r="30" spans="1:4" s="34" customFormat="1" ht="12.75" x14ac:dyDescent="0.15">
      <c r="A30" s="40" t="s">
        <v>192</v>
      </c>
      <c r="B30" s="41" t="s">
        <v>118</v>
      </c>
      <c r="C30" s="41" t="s">
        <v>289</v>
      </c>
      <c r="D30" s="41" t="s">
        <v>118</v>
      </c>
    </row>
    <row r="31" spans="1:4" s="34" customFormat="1" ht="12.75" x14ac:dyDescent="0.15">
      <c r="A31" s="40" t="s">
        <v>193</v>
      </c>
      <c r="B31" s="41" t="s">
        <v>118</v>
      </c>
      <c r="C31" s="41" t="s">
        <v>290</v>
      </c>
      <c r="D31" s="41" t="s">
        <v>118</v>
      </c>
    </row>
    <row r="32" spans="1:4" s="34" customFormat="1" ht="12.75" x14ac:dyDescent="0.15">
      <c r="A32" s="40" t="s">
        <v>190</v>
      </c>
      <c r="B32" s="41" t="s">
        <v>118</v>
      </c>
      <c r="C32" s="41" t="s">
        <v>291</v>
      </c>
      <c r="D32" s="41" t="s">
        <v>118</v>
      </c>
    </row>
    <row r="33" spans="1:4" s="34" customFormat="1" ht="12.75" x14ac:dyDescent="0.15">
      <c r="A33" s="40" t="s">
        <v>189</v>
      </c>
      <c r="B33" s="41" t="s">
        <v>118</v>
      </c>
      <c r="C33" s="41" t="s">
        <v>280</v>
      </c>
      <c r="D33" s="41" t="s">
        <v>118</v>
      </c>
    </row>
    <row r="34" spans="1:4" s="34" customFormat="1" ht="12.75" x14ac:dyDescent="0.15">
      <c r="A34" s="38" t="s">
        <v>188</v>
      </c>
      <c r="B34" s="39" t="s">
        <v>115</v>
      </c>
      <c r="C34" s="39" t="s">
        <v>118</v>
      </c>
      <c r="D34" s="39" t="s">
        <v>118</v>
      </c>
    </row>
    <row r="35" spans="1:4" s="34" customFormat="1" ht="12.75" x14ac:dyDescent="0.15">
      <c r="A35" s="40" t="s">
        <v>187</v>
      </c>
      <c r="B35" s="41" t="s">
        <v>118</v>
      </c>
      <c r="C35" s="41" t="s">
        <v>292</v>
      </c>
      <c r="D35" s="41" t="s">
        <v>118</v>
      </c>
    </row>
    <row r="36" spans="1:4" s="34" customFormat="1" ht="12.75" x14ac:dyDescent="0.15">
      <c r="A36" s="40" t="s">
        <v>186</v>
      </c>
      <c r="B36" s="41" t="s">
        <v>118</v>
      </c>
      <c r="C36" s="41" t="s">
        <v>118</v>
      </c>
      <c r="D36" s="41" t="s">
        <v>293</v>
      </c>
    </row>
    <row r="37" spans="1:4" s="34" customFormat="1" ht="12.75" x14ac:dyDescent="0.15">
      <c r="A37" s="40" t="s">
        <v>185</v>
      </c>
      <c r="B37" s="41" t="s">
        <v>118</v>
      </c>
      <c r="C37" s="41" t="s">
        <v>118</v>
      </c>
      <c r="D37" s="41" t="s">
        <v>294</v>
      </c>
    </row>
    <row r="38" spans="1:4" s="34" customFormat="1" ht="12.75" x14ac:dyDescent="0.15">
      <c r="A38" s="40" t="s">
        <v>184</v>
      </c>
      <c r="B38" s="41" t="s">
        <v>118</v>
      </c>
      <c r="C38" s="41" t="s">
        <v>118</v>
      </c>
      <c r="D38" s="41" t="s">
        <v>295</v>
      </c>
    </row>
    <row r="39" spans="1:4" s="34" customFormat="1" ht="12.75" x14ac:dyDescent="0.15">
      <c r="A39" s="40" t="s">
        <v>183</v>
      </c>
      <c r="B39" s="41" t="s">
        <v>118</v>
      </c>
      <c r="C39" s="41" t="s">
        <v>338</v>
      </c>
      <c r="D39" s="41" t="s">
        <v>118</v>
      </c>
    </row>
    <row r="40" spans="1:4" s="34" customFormat="1" ht="12.75" x14ac:dyDescent="0.15">
      <c r="A40" s="40" t="s">
        <v>182</v>
      </c>
      <c r="B40" s="41" t="s">
        <v>118</v>
      </c>
      <c r="C40" s="41" t="s">
        <v>118</v>
      </c>
      <c r="D40" s="41" t="s">
        <v>336</v>
      </c>
    </row>
    <row r="41" spans="1:4" s="34" customFormat="1" ht="12.75" x14ac:dyDescent="0.15">
      <c r="A41" s="40" t="s">
        <v>181</v>
      </c>
      <c r="B41" s="41" t="s">
        <v>118</v>
      </c>
      <c r="C41" s="41" t="s">
        <v>118</v>
      </c>
      <c r="D41" s="41" t="s">
        <v>337</v>
      </c>
    </row>
    <row r="42" spans="1:4" s="34" customFormat="1" ht="12.75" x14ac:dyDescent="0.15">
      <c r="A42" s="40" t="s">
        <v>180</v>
      </c>
      <c r="B42" s="41" t="s">
        <v>118</v>
      </c>
      <c r="C42" s="41" t="s">
        <v>118</v>
      </c>
      <c r="D42" s="41" t="s">
        <v>339</v>
      </c>
    </row>
    <row r="43" spans="1:4" s="34" customFormat="1" ht="12.75" x14ac:dyDescent="0.15">
      <c r="A43" s="40" t="s">
        <v>179</v>
      </c>
      <c r="B43" s="41" t="s">
        <v>118</v>
      </c>
      <c r="C43" s="41" t="s">
        <v>118</v>
      </c>
      <c r="D43" s="41" t="s">
        <v>340</v>
      </c>
    </row>
    <row r="44" spans="1:4" s="34" customFormat="1" ht="12.75" x14ac:dyDescent="0.15">
      <c r="A44" s="40" t="s">
        <v>178</v>
      </c>
      <c r="B44" s="41" t="s">
        <v>118</v>
      </c>
      <c r="C44" s="41" t="s">
        <v>118</v>
      </c>
      <c r="D44" s="41" t="s">
        <v>341</v>
      </c>
    </row>
    <row r="45" spans="1:4" s="34" customFormat="1" ht="12.75" x14ac:dyDescent="0.15">
      <c r="A45" s="38" t="s">
        <v>177</v>
      </c>
      <c r="B45" s="38" t="s">
        <v>232</v>
      </c>
      <c r="C45" s="38" t="s">
        <v>229</v>
      </c>
      <c r="D45" s="38" t="s">
        <v>229</v>
      </c>
    </row>
    <row r="46" spans="1:4" s="34" customFormat="1" ht="12.75" x14ac:dyDescent="0.15">
      <c r="A46" s="40" t="s">
        <v>176</v>
      </c>
      <c r="B46" s="43" t="s">
        <v>118</v>
      </c>
      <c r="C46" s="41" t="s">
        <v>329</v>
      </c>
      <c r="D46" s="41" t="s">
        <v>118</v>
      </c>
    </row>
    <row r="47" spans="1:4" s="34" customFormat="1" ht="12.75" x14ac:dyDescent="0.15">
      <c r="A47" s="40" t="s">
        <v>175</v>
      </c>
      <c r="B47" s="43" t="s">
        <v>118</v>
      </c>
      <c r="C47" s="43" t="s">
        <v>118</v>
      </c>
      <c r="D47" s="41" t="s">
        <v>325</v>
      </c>
    </row>
    <row r="48" spans="1:4" s="34" customFormat="1" ht="12.75" x14ac:dyDescent="0.15">
      <c r="A48" s="40" t="s">
        <v>174</v>
      </c>
      <c r="B48" s="43" t="s">
        <v>118</v>
      </c>
      <c r="C48" s="43" t="s">
        <v>118</v>
      </c>
      <c r="D48" s="41" t="s">
        <v>326</v>
      </c>
    </row>
    <row r="49" spans="1:4" s="34" customFormat="1" ht="12.75" x14ac:dyDescent="0.15">
      <c r="A49" s="40" t="s">
        <v>173</v>
      </c>
      <c r="B49" s="41" t="s">
        <v>118</v>
      </c>
      <c r="C49" s="41" t="s">
        <v>327</v>
      </c>
      <c r="D49" s="41" t="s">
        <v>118</v>
      </c>
    </row>
    <row r="50" spans="1:4" s="34" customFormat="1" ht="12.75" x14ac:dyDescent="0.15">
      <c r="A50" s="40" t="s">
        <v>169</v>
      </c>
      <c r="B50" s="41" t="s">
        <v>118</v>
      </c>
      <c r="C50" s="41" t="s">
        <v>118</v>
      </c>
      <c r="D50" s="41" t="s">
        <v>325</v>
      </c>
    </row>
    <row r="51" spans="1:4" s="34" customFormat="1" ht="12.75" x14ac:dyDescent="0.15">
      <c r="A51" s="40" t="s">
        <v>168</v>
      </c>
      <c r="B51" s="41" t="s">
        <v>118</v>
      </c>
      <c r="C51" s="41" t="s">
        <v>118</v>
      </c>
      <c r="D51" s="41" t="s">
        <v>326</v>
      </c>
    </row>
    <row r="52" spans="1:4" s="34" customFormat="1" ht="12.75" x14ac:dyDescent="0.15">
      <c r="A52" s="40" t="s">
        <v>167</v>
      </c>
      <c r="B52" s="41" t="s">
        <v>118</v>
      </c>
      <c r="C52" s="41" t="s">
        <v>328</v>
      </c>
      <c r="D52" s="41" t="s">
        <v>118</v>
      </c>
    </row>
    <row r="53" spans="1:4" s="34" customFormat="1" ht="12.75" x14ac:dyDescent="0.15">
      <c r="A53" s="40" t="s">
        <v>166</v>
      </c>
      <c r="B53" s="43" t="s">
        <v>118</v>
      </c>
      <c r="C53" s="41" t="s">
        <v>330</v>
      </c>
      <c r="D53" s="43" t="s">
        <v>118</v>
      </c>
    </row>
    <row r="54" spans="1:4" s="34" customFormat="1" ht="12.75" x14ac:dyDescent="0.15">
      <c r="A54" s="40" t="s">
        <v>165</v>
      </c>
      <c r="B54" s="41" t="s">
        <v>118</v>
      </c>
      <c r="C54" s="41" t="s">
        <v>118</v>
      </c>
      <c r="D54" s="41" t="s">
        <v>331</v>
      </c>
    </row>
    <row r="55" spans="1:4" s="34" customFormat="1" ht="12.75" x14ac:dyDescent="0.15">
      <c r="A55" s="40" t="s">
        <v>164</v>
      </c>
      <c r="B55" s="41" t="s">
        <v>118</v>
      </c>
      <c r="C55" s="41" t="s">
        <v>118</v>
      </c>
      <c r="D55" s="41" t="s">
        <v>332</v>
      </c>
    </row>
    <row r="56" spans="1:4" s="34" customFormat="1" ht="12.75" x14ac:dyDescent="0.15">
      <c r="A56" s="40" t="s">
        <v>163</v>
      </c>
      <c r="B56" s="41" t="s">
        <v>118</v>
      </c>
      <c r="C56" s="41" t="s">
        <v>118</v>
      </c>
      <c r="D56" s="41" t="s">
        <v>333</v>
      </c>
    </row>
    <row r="57" spans="1:4" s="34" customFormat="1" ht="12.75" x14ac:dyDescent="0.15">
      <c r="A57" s="40" t="s">
        <v>162</v>
      </c>
      <c r="B57" s="41" t="s">
        <v>118</v>
      </c>
      <c r="C57" s="41" t="s">
        <v>118</v>
      </c>
      <c r="D57" s="41" t="s">
        <v>334</v>
      </c>
    </row>
    <row r="58" spans="1:4" s="34" customFormat="1" ht="12.75" x14ac:dyDescent="0.15">
      <c r="A58" s="40" t="s">
        <v>170</v>
      </c>
      <c r="B58" s="41" t="s">
        <v>118</v>
      </c>
      <c r="C58" s="41" t="s">
        <v>335</v>
      </c>
      <c r="D58" s="41" t="s">
        <v>118</v>
      </c>
    </row>
    <row r="59" spans="1:4" s="34" customFormat="1" ht="12.75" x14ac:dyDescent="0.15">
      <c r="A59" s="38" t="s">
        <v>171</v>
      </c>
      <c r="B59" s="38" t="s">
        <v>233</v>
      </c>
      <c r="C59" s="38" t="s">
        <v>234</v>
      </c>
      <c r="D59" s="38" t="s">
        <v>234</v>
      </c>
    </row>
    <row r="60" spans="1:4" s="34" customFormat="1" ht="12.75" x14ac:dyDescent="0.15">
      <c r="A60" s="40" t="s">
        <v>237</v>
      </c>
      <c r="B60" s="41" t="s">
        <v>118</v>
      </c>
      <c r="C60" s="41"/>
      <c r="D60" s="41" t="s">
        <v>323</v>
      </c>
    </row>
    <row r="61" spans="1:4" s="34" customFormat="1" ht="12.75" x14ac:dyDescent="0.15">
      <c r="A61" s="40" t="s">
        <v>172</v>
      </c>
      <c r="B61" s="41" t="s">
        <v>118</v>
      </c>
      <c r="C61" s="41" t="s">
        <v>324</v>
      </c>
      <c r="D61" s="41" t="s">
        <v>229</v>
      </c>
    </row>
    <row r="62" spans="1:4" s="34" customFormat="1" ht="12.75" x14ac:dyDescent="0.15">
      <c r="A62" s="38" t="s">
        <v>161</v>
      </c>
      <c r="B62" s="38" t="s">
        <v>235</v>
      </c>
      <c r="C62" s="38" t="s">
        <v>236</v>
      </c>
      <c r="D62" s="38" t="s">
        <v>236</v>
      </c>
    </row>
    <row r="63" spans="1:4" s="34" customFormat="1" ht="12.75" x14ac:dyDescent="0.15">
      <c r="A63" s="40" t="s">
        <v>160</v>
      </c>
      <c r="B63" s="41" t="s">
        <v>118</v>
      </c>
      <c r="C63" s="41" t="s">
        <v>301</v>
      </c>
      <c r="D63" s="41" t="s">
        <v>118</v>
      </c>
    </row>
    <row r="64" spans="1:4" s="34" customFormat="1" ht="12.75" x14ac:dyDescent="0.15">
      <c r="A64" s="40" t="s">
        <v>159</v>
      </c>
      <c r="B64" s="41" t="s">
        <v>118</v>
      </c>
      <c r="C64" s="41" t="s">
        <v>118</v>
      </c>
      <c r="D64" s="41" t="s">
        <v>302</v>
      </c>
    </row>
    <row r="65" spans="1:4" s="34" customFormat="1" ht="12.75" x14ac:dyDescent="0.15">
      <c r="A65" s="40" t="s">
        <v>158</v>
      </c>
      <c r="B65" s="41" t="s">
        <v>118</v>
      </c>
      <c r="C65" s="41" t="s">
        <v>118</v>
      </c>
      <c r="D65" s="41" t="s">
        <v>303</v>
      </c>
    </row>
    <row r="66" spans="1:4" s="34" customFormat="1" ht="12.75" x14ac:dyDescent="0.15">
      <c r="A66" s="40" t="s">
        <v>157</v>
      </c>
      <c r="B66" s="41" t="s">
        <v>118</v>
      </c>
      <c r="C66" s="41" t="s">
        <v>118</v>
      </c>
      <c r="D66" s="41" t="s">
        <v>306</v>
      </c>
    </row>
    <row r="67" spans="1:4" s="34" customFormat="1" ht="12.75" x14ac:dyDescent="0.15">
      <c r="A67" s="40" t="s">
        <v>156</v>
      </c>
      <c r="B67" s="41" t="s">
        <v>118</v>
      </c>
      <c r="C67" s="41" t="s">
        <v>118</v>
      </c>
      <c r="D67" s="41" t="s">
        <v>307</v>
      </c>
    </row>
    <row r="68" spans="1:4" s="34" customFormat="1" ht="12.75" x14ac:dyDescent="0.15">
      <c r="A68" s="40" t="s">
        <v>155</v>
      </c>
      <c r="B68" s="41" t="s">
        <v>118</v>
      </c>
      <c r="C68" s="41" t="s">
        <v>118</v>
      </c>
      <c r="D68" s="41" t="s">
        <v>304</v>
      </c>
    </row>
    <row r="69" spans="1:4" s="34" customFormat="1" ht="12.75" x14ac:dyDescent="0.15">
      <c r="A69" s="40" t="s">
        <v>154</v>
      </c>
      <c r="B69" s="41" t="s">
        <v>118</v>
      </c>
      <c r="C69" s="41" t="s">
        <v>118</v>
      </c>
      <c r="D69" s="41" t="s">
        <v>308</v>
      </c>
    </row>
    <row r="70" spans="1:4" s="34" customFormat="1" ht="12.75" x14ac:dyDescent="0.15">
      <c r="A70" s="40" t="s">
        <v>153</v>
      </c>
      <c r="B70" s="41" t="s">
        <v>118</v>
      </c>
      <c r="C70" s="41" t="s">
        <v>118</v>
      </c>
      <c r="D70" s="41" t="s">
        <v>305</v>
      </c>
    </row>
    <row r="71" spans="1:4" s="34" customFormat="1" ht="12.75" x14ac:dyDescent="0.15">
      <c r="A71" s="40" t="s">
        <v>152</v>
      </c>
      <c r="B71" s="41" t="s">
        <v>118</v>
      </c>
      <c r="C71" s="41" t="s">
        <v>118</v>
      </c>
      <c r="D71" s="41" t="s">
        <v>309</v>
      </c>
    </row>
    <row r="72" spans="1:4" s="34" customFormat="1" ht="12.75" x14ac:dyDescent="0.15">
      <c r="A72" s="40" t="s">
        <v>151</v>
      </c>
      <c r="B72" s="41" t="s">
        <v>118</v>
      </c>
      <c r="C72" s="41" t="s">
        <v>118</v>
      </c>
      <c r="D72" s="41" t="s">
        <v>310</v>
      </c>
    </row>
    <row r="73" spans="1:4" s="34" customFormat="1" ht="12.75" x14ac:dyDescent="0.15">
      <c r="A73" s="40" t="s">
        <v>150</v>
      </c>
      <c r="B73" s="41" t="s">
        <v>118</v>
      </c>
      <c r="C73" s="41" t="s">
        <v>319</v>
      </c>
      <c r="D73" s="41" t="s">
        <v>229</v>
      </c>
    </row>
    <row r="74" spans="1:4" s="34" customFormat="1" ht="12.75" x14ac:dyDescent="0.15">
      <c r="A74" s="40" t="s">
        <v>149</v>
      </c>
      <c r="B74" s="41" t="s">
        <v>118</v>
      </c>
      <c r="C74" s="41" t="s">
        <v>229</v>
      </c>
      <c r="D74" s="41" t="s">
        <v>311</v>
      </c>
    </row>
    <row r="75" spans="1:4" s="34" customFormat="1" ht="12.75" x14ac:dyDescent="0.15">
      <c r="A75" s="40" t="s">
        <v>194</v>
      </c>
      <c r="B75" s="41" t="s">
        <v>118</v>
      </c>
      <c r="C75" s="41" t="s">
        <v>312</v>
      </c>
      <c r="D75" s="41" t="s">
        <v>229</v>
      </c>
    </row>
    <row r="76" spans="1:4" s="34" customFormat="1" ht="12.75" x14ac:dyDescent="0.15">
      <c r="A76" s="40" t="s">
        <v>195</v>
      </c>
      <c r="B76" s="41" t="s">
        <v>118</v>
      </c>
      <c r="C76" s="41" t="s">
        <v>313</v>
      </c>
      <c r="D76" s="41" t="s">
        <v>229</v>
      </c>
    </row>
    <row r="77" spans="1:4" s="34" customFormat="1" ht="12.75" x14ac:dyDescent="0.15">
      <c r="A77" s="40" t="s">
        <v>196</v>
      </c>
      <c r="B77" s="41" t="s">
        <v>118</v>
      </c>
      <c r="C77" s="41" t="s">
        <v>314</v>
      </c>
      <c r="D77" s="41" t="s">
        <v>229</v>
      </c>
    </row>
    <row r="78" spans="1:4" s="34" customFormat="1" ht="12.75" x14ac:dyDescent="0.15">
      <c r="A78" s="40" t="s">
        <v>197</v>
      </c>
      <c r="B78" s="41" t="s">
        <v>118</v>
      </c>
      <c r="C78" s="41" t="s">
        <v>229</v>
      </c>
      <c r="D78" s="41" t="s">
        <v>315</v>
      </c>
    </row>
    <row r="79" spans="1:4" s="34" customFormat="1" ht="12.75" x14ac:dyDescent="0.15">
      <c r="A79" s="40" t="s">
        <v>198</v>
      </c>
      <c r="B79" s="41" t="s">
        <v>118</v>
      </c>
      <c r="C79" s="41" t="s">
        <v>229</v>
      </c>
      <c r="D79" s="41" t="s">
        <v>316</v>
      </c>
    </row>
    <row r="80" spans="1:4" s="34" customFormat="1" ht="12.75" x14ac:dyDescent="0.15">
      <c r="A80" s="40" t="s">
        <v>199</v>
      </c>
      <c r="B80" s="41" t="s">
        <v>118</v>
      </c>
      <c r="C80" s="41" t="s">
        <v>229</v>
      </c>
      <c r="D80" s="41" t="s">
        <v>317</v>
      </c>
    </row>
    <row r="81" spans="1:4" s="34" customFormat="1" ht="12.75" x14ac:dyDescent="0.15">
      <c r="A81" s="40" t="s">
        <v>200</v>
      </c>
      <c r="B81" s="41" t="s">
        <v>118</v>
      </c>
      <c r="C81" s="41" t="s">
        <v>229</v>
      </c>
      <c r="D81" s="41" t="s">
        <v>318</v>
      </c>
    </row>
    <row r="82" spans="1:4" s="34" customFormat="1" ht="12.75" x14ac:dyDescent="0.15">
      <c r="A82" s="40" t="s">
        <v>201</v>
      </c>
      <c r="B82" s="41" t="s">
        <v>118</v>
      </c>
      <c r="C82" s="41" t="s">
        <v>320</v>
      </c>
      <c r="D82" s="41" t="s">
        <v>118</v>
      </c>
    </row>
    <row r="83" spans="1:4" s="34" customFormat="1" ht="12.75" x14ac:dyDescent="0.15">
      <c r="A83" s="40" t="s">
        <v>202</v>
      </c>
      <c r="B83" s="41" t="s">
        <v>118</v>
      </c>
      <c r="C83" s="41" t="s">
        <v>321</v>
      </c>
      <c r="D83" s="41" t="s">
        <v>118</v>
      </c>
    </row>
    <row r="84" spans="1:4" s="34" customFormat="1" ht="12.75" x14ac:dyDescent="0.15">
      <c r="A84" s="40" t="s">
        <v>203</v>
      </c>
      <c r="B84" s="41" t="s">
        <v>118</v>
      </c>
      <c r="C84" s="41" t="s">
        <v>322</v>
      </c>
      <c r="D84" s="41" t="s">
        <v>118</v>
      </c>
    </row>
    <row r="85" spans="1:4" s="34" customFormat="1" ht="12.75" x14ac:dyDescent="0.15">
      <c r="A85" s="38" t="s">
        <v>205</v>
      </c>
      <c r="B85" s="38" t="s">
        <v>242</v>
      </c>
      <c r="C85" s="38" t="s">
        <v>234</v>
      </c>
      <c r="D85" s="38" t="s">
        <v>234</v>
      </c>
    </row>
    <row r="86" spans="1:4" s="34" customFormat="1" ht="12.75" x14ac:dyDescent="0.15">
      <c r="A86" s="40" t="s">
        <v>204</v>
      </c>
      <c r="B86" s="41" t="s">
        <v>118</v>
      </c>
      <c r="C86" s="41" t="s">
        <v>269</v>
      </c>
      <c r="D86" s="41" t="s">
        <v>118</v>
      </c>
    </row>
    <row r="87" spans="1:4" s="34" customFormat="1" ht="12.75" x14ac:dyDescent="0.15">
      <c r="A87" s="40" t="s">
        <v>206</v>
      </c>
      <c r="B87" s="41" t="s">
        <v>118</v>
      </c>
      <c r="C87" s="41" t="s">
        <v>118</v>
      </c>
      <c r="D87" s="41" t="s">
        <v>267</v>
      </c>
    </row>
    <row r="88" spans="1:4" s="34" customFormat="1" ht="12.75" x14ac:dyDescent="0.15">
      <c r="A88" s="40" t="s">
        <v>207</v>
      </c>
      <c r="B88" s="41" t="s">
        <v>118</v>
      </c>
      <c r="C88" s="41" t="s">
        <v>118</v>
      </c>
      <c r="D88" s="41" t="s">
        <v>268</v>
      </c>
    </row>
    <row r="89" spans="1:4" s="34" customFormat="1" ht="12.75" x14ac:dyDescent="0.15">
      <c r="A89" s="40" t="s">
        <v>208</v>
      </c>
      <c r="B89" s="41" t="s">
        <v>118</v>
      </c>
      <c r="C89" s="41" t="s">
        <v>118</v>
      </c>
      <c r="D89" s="41" t="s">
        <v>270</v>
      </c>
    </row>
    <row r="90" spans="1:4" s="34" customFormat="1" ht="12.75" x14ac:dyDescent="0.15">
      <c r="A90" s="40" t="s">
        <v>209</v>
      </c>
      <c r="B90" s="41" t="s">
        <v>118</v>
      </c>
      <c r="C90" s="41" t="s">
        <v>118</v>
      </c>
      <c r="D90" s="41" t="s">
        <v>271</v>
      </c>
    </row>
    <row r="91" spans="1:4" s="34" customFormat="1" ht="12.75" x14ac:dyDescent="0.15">
      <c r="A91" s="40" t="s">
        <v>210</v>
      </c>
      <c r="B91" s="41" t="s">
        <v>118</v>
      </c>
      <c r="C91" s="41" t="s">
        <v>118</v>
      </c>
      <c r="D91" s="41" t="s">
        <v>272</v>
      </c>
    </row>
    <row r="92" spans="1:4" s="34" customFormat="1" ht="12.75" x14ac:dyDescent="0.15">
      <c r="A92" s="40" t="s">
        <v>211</v>
      </c>
      <c r="B92" s="41" t="s">
        <v>118</v>
      </c>
      <c r="C92" s="41" t="s">
        <v>118</v>
      </c>
      <c r="D92" s="41" t="s">
        <v>274</v>
      </c>
    </row>
    <row r="93" spans="1:4" s="34" customFormat="1" ht="12.75" x14ac:dyDescent="0.15">
      <c r="A93" s="40" t="s">
        <v>212</v>
      </c>
      <c r="B93" s="41" t="s">
        <v>118</v>
      </c>
      <c r="C93" s="41" t="s">
        <v>277</v>
      </c>
      <c r="D93" s="41" t="s">
        <v>118</v>
      </c>
    </row>
    <row r="94" spans="1:4" s="34" customFormat="1" ht="12.75" x14ac:dyDescent="0.15">
      <c r="A94" s="40" t="s">
        <v>213</v>
      </c>
      <c r="B94" s="41" t="s">
        <v>118</v>
      </c>
      <c r="C94" s="41" t="s">
        <v>118</v>
      </c>
      <c r="D94" s="41" t="s">
        <v>275</v>
      </c>
    </row>
    <row r="95" spans="1:4" s="34" customFormat="1" ht="12.75" x14ac:dyDescent="0.15">
      <c r="A95" s="40" t="s">
        <v>214</v>
      </c>
      <c r="B95" s="41" t="s">
        <v>118</v>
      </c>
      <c r="C95" s="41" t="s">
        <v>118</v>
      </c>
      <c r="D95" s="41" t="s">
        <v>276</v>
      </c>
    </row>
    <row r="96" spans="1:4" s="34" customFormat="1" ht="12.75" x14ac:dyDescent="0.15">
      <c r="A96" s="40" t="s">
        <v>215</v>
      </c>
      <c r="B96" s="41" t="s">
        <v>118</v>
      </c>
      <c r="C96" s="41" t="s">
        <v>118</v>
      </c>
      <c r="D96" s="41" t="s">
        <v>273</v>
      </c>
    </row>
    <row r="97" spans="1:4" s="34" customFormat="1" ht="12.75" x14ac:dyDescent="0.15">
      <c r="A97" s="40" t="s">
        <v>216</v>
      </c>
      <c r="B97" s="41" t="s">
        <v>118</v>
      </c>
      <c r="C97" s="41" t="s">
        <v>296</v>
      </c>
      <c r="D97" s="41" t="s">
        <v>118</v>
      </c>
    </row>
    <row r="98" spans="1:4" s="34" customFormat="1" ht="12.75" x14ac:dyDescent="0.15">
      <c r="A98" s="40" t="s">
        <v>217</v>
      </c>
      <c r="B98" s="41" t="s">
        <v>118</v>
      </c>
      <c r="C98" s="41" t="s">
        <v>118</v>
      </c>
      <c r="D98" s="41" t="s">
        <v>297</v>
      </c>
    </row>
    <row r="99" spans="1:4" s="34" customFormat="1" ht="12.75" x14ac:dyDescent="0.15">
      <c r="A99" s="40" t="s">
        <v>218</v>
      </c>
      <c r="B99" s="41" t="s">
        <v>118</v>
      </c>
      <c r="C99" s="41" t="s">
        <v>118</v>
      </c>
      <c r="D99" s="41" t="s">
        <v>298</v>
      </c>
    </row>
    <row r="100" spans="1:4" s="34" customFormat="1" ht="12.75" x14ac:dyDescent="0.15">
      <c r="A100" s="40" t="s">
        <v>219</v>
      </c>
      <c r="B100" s="41" t="s">
        <v>118</v>
      </c>
      <c r="C100" s="41" t="s">
        <v>118</v>
      </c>
      <c r="D100" s="41" t="s">
        <v>299</v>
      </c>
    </row>
    <row r="101" spans="1:4" s="34" customFormat="1" ht="12.75" x14ac:dyDescent="0.15">
      <c r="A101" s="40" t="s">
        <v>220</v>
      </c>
      <c r="B101" s="41" t="s">
        <v>118</v>
      </c>
      <c r="C101" s="41" t="s">
        <v>118</v>
      </c>
      <c r="D101" s="41" t="s">
        <v>300</v>
      </c>
    </row>
    <row r="102" spans="1:4" s="34" customFormat="1" ht="12.75" x14ac:dyDescent="0.15">
      <c r="A102" s="40" t="s">
        <v>221</v>
      </c>
      <c r="B102" s="41" t="s">
        <v>118</v>
      </c>
      <c r="C102" s="41" t="s">
        <v>254</v>
      </c>
      <c r="D102" s="41" t="s">
        <v>118</v>
      </c>
    </row>
    <row r="103" spans="1:4" s="34" customFormat="1" ht="12.75" x14ac:dyDescent="0.15">
      <c r="A103" s="38" t="s">
        <v>222</v>
      </c>
      <c r="B103" s="39" t="s">
        <v>116</v>
      </c>
      <c r="C103" s="42"/>
      <c r="D103" s="42"/>
    </row>
    <row r="104" spans="1:4" s="34" customFormat="1" ht="12.75" x14ac:dyDescent="0.15">
      <c r="A104" s="40" t="s">
        <v>227</v>
      </c>
      <c r="B104" s="41" t="s">
        <v>118</v>
      </c>
      <c r="C104" s="41" t="s">
        <v>262</v>
      </c>
      <c r="D104" s="41" t="s">
        <v>118</v>
      </c>
    </row>
    <row r="105" spans="1:4" s="34" customFormat="1" ht="12.75" x14ac:dyDescent="0.15">
      <c r="A105" s="40" t="s">
        <v>226</v>
      </c>
      <c r="B105" s="41" t="s">
        <v>118</v>
      </c>
      <c r="C105" s="41" t="s">
        <v>263</v>
      </c>
      <c r="D105" s="41" t="s">
        <v>118</v>
      </c>
    </row>
    <row r="106" spans="1:4" s="34" customFormat="1" ht="12.75" x14ac:dyDescent="0.15">
      <c r="A106" s="40" t="s">
        <v>225</v>
      </c>
      <c r="B106" s="41" t="s">
        <v>118</v>
      </c>
      <c r="C106" s="41" t="s">
        <v>264</v>
      </c>
      <c r="D106" s="41" t="s">
        <v>118</v>
      </c>
    </row>
    <row r="107" spans="1:4" s="34" customFormat="1" ht="12.75" x14ac:dyDescent="0.15">
      <c r="A107" s="40" t="s">
        <v>224</v>
      </c>
      <c r="B107" s="41" t="s">
        <v>118</v>
      </c>
      <c r="C107" s="41" t="s">
        <v>265</v>
      </c>
      <c r="D107" s="41" t="s">
        <v>118</v>
      </c>
    </row>
    <row r="108" spans="1:4" s="34" customFormat="1" ht="12.75" x14ac:dyDescent="0.15">
      <c r="A108" s="40" t="s">
        <v>223</v>
      </c>
      <c r="B108" s="41" t="s">
        <v>118</v>
      </c>
      <c r="C108" s="41" t="s">
        <v>266</v>
      </c>
      <c r="D108" s="41" t="s">
        <v>118</v>
      </c>
    </row>
    <row r="109" spans="1:4" s="34" customFormat="1" ht="12.75" x14ac:dyDescent="0.15">
      <c r="A109" s="38">
        <v>1000</v>
      </c>
      <c r="B109" s="39" t="s">
        <v>117</v>
      </c>
      <c r="C109" s="39" t="s">
        <v>118</v>
      </c>
      <c r="D109" s="39" t="s">
        <v>118</v>
      </c>
    </row>
    <row r="110" spans="1:4" s="34" customFormat="1" ht="12.75" x14ac:dyDescent="0.15">
      <c r="A110" s="40" t="s">
        <v>342</v>
      </c>
      <c r="C110" s="41" t="s">
        <v>343</v>
      </c>
      <c r="D110" s="41" t="s">
        <v>229</v>
      </c>
    </row>
    <row r="111" spans="1:4" s="34" customFormat="1" ht="12.75" x14ac:dyDescent="0.15">
      <c r="A111" s="40">
        <v>1012</v>
      </c>
      <c r="B111" s="41"/>
      <c r="C111" s="41"/>
      <c r="D111" s="41" t="s">
        <v>258</v>
      </c>
    </row>
    <row r="112" spans="1:4" s="34" customFormat="1" ht="12.75" x14ac:dyDescent="0.15">
      <c r="A112" s="40" t="s">
        <v>238</v>
      </c>
      <c r="B112" s="41" t="s">
        <v>118</v>
      </c>
      <c r="C112" s="41" t="s">
        <v>259</v>
      </c>
      <c r="D112" s="41"/>
    </row>
    <row r="113" spans="1:4" s="34" customFormat="1" ht="12.75" x14ac:dyDescent="0.15">
      <c r="A113" s="40" t="s">
        <v>239</v>
      </c>
      <c r="B113" s="41"/>
      <c r="C113" s="41"/>
      <c r="D113" s="41" t="s">
        <v>260</v>
      </c>
    </row>
    <row r="114" spans="1:4" x14ac:dyDescent="0.15">
      <c r="A114" s="40" t="s">
        <v>240</v>
      </c>
      <c r="B114" s="41"/>
      <c r="C114" s="41"/>
      <c r="D114" s="41" t="s">
        <v>261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Factor-Selecting</vt:lpstr>
      <vt:lpstr>Factor-Assessment</vt:lpstr>
      <vt:lpstr>Performance-Single</vt:lpstr>
      <vt:lpstr>Performance-Cluster</vt:lpstr>
      <vt:lpstr>Classification-Landcover</vt:lpstr>
    </vt:vector>
  </TitlesOfParts>
  <Company>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kxc</cp:lastModifiedBy>
  <dcterms:created xsi:type="dcterms:W3CDTF">2018-03-19T11:20:02Z</dcterms:created>
  <dcterms:modified xsi:type="dcterms:W3CDTF">2018-07-11T07:01:42Z</dcterms:modified>
</cp:coreProperties>
</file>