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0" windowWidth="20490" windowHeight="7245" activeTab="6"/>
  </bookViews>
  <sheets>
    <sheet name="All Effects" sheetId="1" r:id="rId1"/>
    <sheet name="All minus dental" sheetId="7" r:id="rId2"/>
    <sheet name="Attractiveness" sheetId="2" r:id="rId3"/>
    <sheet name="Disease" sheetId="3" r:id="rId4"/>
    <sheet name="Fetal Outcomes" sheetId="4" r:id="rId5"/>
    <sheet name="Psychological" sheetId="5" r:id="rId6"/>
    <sheet name="Reproductive Outcomes" sheetId="6" r:id="rId7"/>
  </sheets>
  <externalReferences>
    <externalReference r:id="rId8"/>
  </externalReferenc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F11" i="4"/>
  <c r="O55" i="7" l="1"/>
  <c r="O56" i="7" s="1"/>
  <c r="L55" i="7"/>
  <c r="J55" i="7"/>
  <c r="H55" i="7"/>
  <c r="O53" i="7"/>
  <c r="O54" i="7" s="1"/>
  <c r="L53" i="7"/>
  <c r="J53" i="7"/>
  <c r="H53" i="7"/>
  <c r="O51" i="7"/>
  <c r="O52" i="7" s="1"/>
  <c r="L51" i="7"/>
  <c r="J51" i="7"/>
  <c r="H51" i="7"/>
  <c r="J34" i="7"/>
  <c r="G34" i="7"/>
  <c r="I34" i="7" s="1"/>
  <c r="F34" i="7"/>
  <c r="E34" i="7"/>
  <c r="J33" i="7"/>
  <c r="I33" i="7"/>
  <c r="G33" i="7"/>
  <c r="L33" i="7" s="1"/>
  <c r="F33" i="7"/>
  <c r="E33" i="7"/>
  <c r="J32" i="7"/>
  <c r="I32" i="7"/>
  <c r="G32" i="7"/>
  <c r="L32" i="7" s="1"/>
  <c r="F32" i="7"/>
  <c r="E32" i="7"/>
  <c r="J31" i="7"/>
  <c r="I31" i="7"/>
  <c r="G31" i="7"/>
  <c r="L31" i="7" s="1"/>
  <c r="F31" i="7"/>
  <c r="E31" i="7"/>
  <c r="J30" i="7"/>
  <c r="I30" i="7"/>
  <c r="G30" i="7"/>
  <c r="L30" i="7" s="1"/>
  <c r="F30" i="7"/>
  <c r="E30" i="7"/>
  <c r="J29" i="7"/>
  <c r="I29" i="7"/>
  <c r="G29" i="7"/>
  <c r="L29" i="7" s="1"/>
  <c r="F29" i="7"/>
  <c r="E29" i="7"/>
  <c r="J28" i="7"/>
  <c r="I28" i="7"/>
  <c r="G28" i="7"/>
  <c r="L28" i="7" s="1"/>
  <c r="F28" i="7"/>
  <c r="E28" i="7"/>
  <c r="J27" i="7"/>
  <c r="I27" i="7"/>
  <c r="G27" i="7"/>
  <c r="L27" i="7" s="1"/>
  <c r="F27" i="7"/>
  <c r="E27" i="7"/>
  <c r="J26" i="7"/>
  <c r="I26" i="7"/>
  <c r="G26" i="7"/>
  <c r="L26" i="7" s="1"/>
  <c r="F26" i="7"/>
  <c r="E26" i="7"/>
  <c r="J25" i="7"/>
  <c r="I25" i="7"/>
  <c r="G25" i="7"/>
  <c r="L25" i="7" s="1"/>
  <c r="F25" i="7"/>
  <c r="E25" i="7"/>
  <c r="G24" i="7"/>
  <c r="L24" i="7" s="1"/>
  <c r="F24" i="7"/>
  <c r="E24" i="7"/>
  <c r="J23" i="7"/>
  <c r="I23" i="7"/>
  <c r="G23" i="7"/>
  <c r="L23" i="7" s="1"/>
  <c r="F23" i="7"/>
  <c r="E23" i="7"/>
  <c r="L22" i="7"/>
  <c r="J22" i="7"/>
  <c r="H22" i="7"/>
  <c r="G22" i="7"/>
  <c r="I22" i="7" s="1"/>
  <c r="F22" i="7"/>
  <c r="E22" i="7"/>
  <c r="L21" i="7"/>
  <c r="J21" i="7"/>
  <c r="H21" i="7"/>
  <c r="G21" i="7"/>
  <c r="I21" i="7" s="1"/>
  <c r="F21" i="7"/>
  <c r="E21" i="7"/>
  <c r="L20" i="7"/>
  <c r="J20" i="7"/>
  <c r="I20" i="7"/>
  <c r="H20" i="7"/>
  <c r="G20" i="7"/>
  <c r="K20" i="7" s="1"/>
  <c r="F20" i="7"/>
  <c r="E20" i="7"/>
  <c r="L19" i="7"/>
  <c r="J19" i="7"/>
  <c r="I19" i="7"/>
  <c r="H19" i="7"/>
  <c r="G19" i="7"/>
  <c r="K19" i="7" s="1"/>
  <c r="F19" i="7"/>
  <c r="E19" i="7"/>
  <c r="L18" i="7"/>
  <c r="J18" i="7"/>
  <c r="I18" i="7"/>
  <c r="H18" i="7"/>
  <c r="G18" i="7"/>
  <c r="K18" i="7" s="1"/>
  <c r="F18" i="7"/>
  <c r="E18" i="7"/>
  <c r="L17" i="7"/>
  <c r="J17" i="7"/>
  <c r="I17" i="7"/>
  <c r="H17" i="7"/>
  <c r="G17" i="7"/>
  <c r="K17" i="7" s="1"/>
  <c r="F17" i="7"/>
  <c r="E17" i="7"/>
  <c r="L16" i="7"/>
  <c r="J16" i="7"/>
  <c r="I16" i="7"/>
  <c r="H16" i="7"/>
  <c r="G16" i="7"/>
  <c r="K16" i="7" s="1"/>
  <c r="F16" i="7"/>
  <c r="E16" i="7"/>
  <c r="L14" i="7"/>
  <c r="J14" i="7"/>
  <c r="I14" i="7"/>
  <c r="H14" i="7"/>
  <c r="G14" i="7"/>
  <c r="K14" i="7" s="1"/>
  <c r="F14" i="7"/>
  <c r="E14" i="7"/>
  <c r="L13" i="7"/>
  <c r="J13" i="7"/>
  <c r="I13" i="7"/>
  <c r="H13" i="7"/>
  <c r="G13" i="7"/>
  <c r="K13" i="7" s="1"/>
  <c r="F13" i="7"/>
  <c r="E13" i="7"/>
  <c r="L10" i="7"/>
  <c r="J10" i="7"/>
  <c r="H10" i="7"/>
  <c r="G10" i="7"/>
  <c r="K10" i="7" s="1"/>
  <c r="F10" i="7"/>
  <c r="E10" i="7"/>
  <c r="L9" i="7"/>
  <c r="J9" i="7"/>
  <c r="I9" i="7"/>
  <c r="H9" i="7"/>
  <c r="G9" i="7"/>
  <c r="K9" i="7" s="1"/>
  <c r="F9" i="7"/>
  <c r="E9" i="7"/>
  <c r="H8" i="7"/>
  <c r="G8" i="7"/>
  <c r="K8" i="7" s="1"/>
  <c r="F8" i="7"/>
  <c r="E8" i="7"/>
  <c r="L7" i="7"/>
  <c r="J7" i="7"/>
  <c r="I7" i="7"/>
  <c r="H7" i="7"/>
  <c r="G7" i="7"/>
  <c r="K7" i="7" s="1"/>
  <c r="F7" i="7"/>
  <c r="E7" i="7"/>
  <c r="L6" i="7"/>
  <c r="J6" i="7"/>
  <c r="I6" i="7"/>
  <c r="H6" i="7"/>
  <c r="G6" i="7"/>
  <c r="K6" i="7" s="1"/>
  <c r="F6" i="7"/>
  <c r="E6" i="7"/>
  <c r="L5" i="7"/>
  <c r="J5" i="7"/>
  <c r="I5" i="7"/>
  <c r="H5" i="7"/>
  <c r="G5" i="7"/>
  <c r="K5" i="7" s="1"/>
  <c r="F5" i="7"/>
  <c r="E5" i="7"/>
  <c r="L4" i="7"/>
  <c r="J4" i="7"/>
  <c r="I4" i="7"/>
  <c r="H4" i="7"/>
  <c r="G4" i="7"/>
  <c r="K4" i="7" s="1"/>
  <c r="F4" i="7"/>
  <c r="E4" i="7"/>
  <c r="L3" i="7"/>
  <c r="J3" i="7"/>
  <c r="I3" i="7"/>
  <c r="H3" i="7"/>
  <c r="G3" i="7"/>
  <c r="K3" i="7" s="1"/>
  <c r="F3" i="7"/>
  <c r="E3" i="7"/>
  <c r="L2" i="7"/>
  <c r="J2" i="7"/>
  <c r="I2" i="7"/>
  <c r="H2" i="7"/>
  <c r="G2" i="7"/>
  <c r="K2" i="7" s="1"/>
  <c r="F2" i="7"/>
  <c r="E2" i="7"/>
  <c r="L1" i="7"/>
  <c r="J1" i="7"/>
  <c r="I1" i="7"/>
  <c r="H1" i="7"/>
  <c r="G1" i="7"/>
  <c r="K1" i="7" s="1"/>
  <c r="F1" i="7"/>
  <c r="E1" i="7"/>
  <c r="O55" i="6"/>
  <c r="O56" i="6" s="1"/>
  <c r="L55" i="6"/>
  <c r="J55" i="6"/>
  <c r="H55" i="6"/>
  <c r="O53" i="6"/>
  <c r="O54" i="6" s="1"/>
  <c r="L53" i="6"/>
  <c r="J53" i="6"/>
  <c r="H53" i="6"/>
  <c r="O51" i="6"/>
  <c r="O52" i="6" s="1"/>
  <c r="L51" i="6"/>
  <c r="J51" i="6"/>
  <c r="H51" i="6"/>
  <c r="J34" i="6"/>
  <c r="G34" i="6"/>
  <c r="I34" i="6" s="1"/>
  <c r="F34" i="6"/>
  <c r="E34" i="6"/>
  <c r="J33" i="6"/>
  <c r="I33" i="6"/>
  <c r="G33" i="6"/>
  <c r="L33" i="6" s="1"/>
  <c r="F33" i="6"/>
  <c r="E33" i="6"/>
  <c r="J32" i="6"/>
  <c r="I32" i="6"/>
  <c r="G32" i="6"/>
  <c r="L32" i="6" s="1"/>
  <c r="F32" i="6"/>
  <c r="E32" i="6"/>
  <c r="J31" i="6"/>
  <c r="I31" i="6"/>
  <c r="G31" i="6"/>
  <c r="L31" i="6" s="1"/>
  <c r="F31" i="6"/>
  <c r="E31" i="6"/>
  <c r="J30" i="6"/>
  <c r="I30" i="6"/>
  <c r="G30" i="6"/>
  <c r="L30" i="6" s="1"/>
  <c r="F30" i="6"/>
  <c r="E30" i="6"/>
  <c r="J29" i="6"/>
  <c r="I29" i="6"/>
  <c r="G29" i="6"/>
  <c r="L29" i="6" s="1"/>
  <c r="F29" i="6"/>
  <c r="E29" i="6"/>
  <c r="G28" i="6"/>
  <c r="L28" i="6" s="1"/>
  <c r="F28" i="6"/>
  <c r="E28" i="6"/>
  <c r="O55" i="5"/>
  <c r="O56" i="5" s="1"/>
  <c r="L55" i="5"/>
  <c r="J55" i="5"/>
  <c r="H55" i="5"/>
  <c r="O53" i="5"/>
  <c r="O54" i="5" s="1"/>
  <c r="L53" i="5"/>
  <c r="J53" i="5"/>
  <c r="H53" i="5"/>
  <c r="O51" i="5"/>
  <c r="O52" i="5" s="1"/>
  <c r="L51" i="5"/>
  <c r="J51" i="5"/>
  <c r="H51" i="5"/>
  <c r="J27" i="5"/>
  <c r="I27" i="5"/>
  <c r="G27" i="5"/>
  <c r="L27" i="5" s="1"/>
  <c r="F27" i="5"/>
  <c r="E27" i="5"/>
  <c r="J26" i="5"/>
  <c r="I26" i="5"/>
  <c r="G26" i="5"/>
  <c r="L26" i="5" s="1"/>
  <c r="F26" i="5"/>
  <c r="E26" i="5"/>
  <c r="J25" i="5"/>
  <c r="I25" i="5"/>
  <c r="G25" i="5"/>
  <c r="L25" i="5" s="1"/>
  <c r="F25" i="5"/>
  <c r="E25" i="5"/>
  <c r="G24" i="5"/>
  <c r="L24" i="5" s="1"/>
  <c r="E24" i="5"/>
  <c r="J23" i="5"/>
  <c r="I23" i="5"/>
  <c r="G23" i="5"/>
  <c r="L23" i="5" s="1"/>
  <c r="F23" i="5"/>
  <c r="E23" i="5"/>
  <c r="L22" i="5"/>
  <c r="J22" i="5"/>
  <c r="I22" i="5"/>
  <c r="H22" i="5"/>
  <c r="G22" i="5"/>
  <c r="K22" i="5" s="1"/>
  <c r="F22" i="5"/>
  <c r="E22" i="5"/>
  <c r="L21" i="5"/>
  <c r="J21" i="5"/>
  <c r="I21" i="5"/>
  <c r="H21" i="5"/>
  <c r="G21" i="5"/>
  <c r="K21" i="5" s="1"/>
  <c r="F21" i="5"/>
  <c r="E21" i="5"/>
  <c r="L20" i="5"/>
  <c r="J20" i="5"/>
  <c r="I20" i="5"/>
  <c r="H20" i="5"/>
  <c r="G20" i="5"/>
  <c r="K20" i="5" s="1"/>
  <c r="F20" i="5"/>
  <c r="E20" i="5"/>
  <c r="L19" i="5"/>
  <c r="J19" i="5"/>
  <c r="I19" i="5"/>
  <c r="H19" i="5"/>
  <c r="G19" i="5"/>
  <c r="K19" i="5" s="1"/>
  <c r="F19" i="5"/>
  <c r="E19" i="5"/>
  <c r="L18" i="5"/>
  <c r="J18" i="5"/>
  <c r="I18" i="5"/>
  <c r="H18" i="5"/>
  <c r="G18" i="5"/>
  <c r="K18" i="5" s="1"/>
  <c r="F18" i="5"/>
  <c r="E18" i="5"/>
  <c r="L17" i="5"/>
  <c r="J17" i="5"/>
  <c r="I17" i="5"/>
  <c r="H17" i="5"/>
  <c r="G17" i="5"/>
  <c r="K17" i="5" s="1"/>
  <c r="F17" i="5"/>
  <c r="E17" i="5"/>
  <c r="O55" i="4"/>
  <c r="O56" i="4" s="1"/>
  <c r="L55" i="4"/>
  <c r="J55" i="4"/>
  <c r="H55" i="4"/>
  <c r="O53" i="4"/>
  <c r="O54" i="4" s="1"/>
  <c r="L53" i="4"/>
  <c r="J53" i="4"/>
  <c r="H53" i="4"/>
  <c r="O51" i="4"/>
  <c r="O52" i="4" s="1"/>
  <c r="L51" i="4"/>
  <c r="J51" i="4"/>
  <c r="H51" i="4"/>
  <c r="L15" i="4"/>
  <c r="J15" i="4"/>
  <c r="I15" i="4"/>
  <c r="H15" i="4"/>
  <c r="G15" i="4"/>
  <c r="K15" i="4" s="1"/>
  <c r="F15" i="4"/>
  <c r="E15" i="4"/>
  <c r="L14" i="4"/>
  <c r="J14" i="4"/>
  <c r="I14" i="4"/>
  <c r="H14" i="4"/>
  <c r="G14" i="4"/>
  <c r="K14" i="4" s="1"/>
  <c r="F14" i="4"/>
  <c r="E14" i="4"/>
  <c r="L13" i="4"/>
  <c r="J13" i="4"/>
  <c r="I13" i="4"/>
  <c r="H13" i="4"/>
  <c r="G13" i="4"/>
  <c r="K13" i="4" s="1"/>
  <c r="F13" i="4"/>
  <c r="E13" i="4"/>
  <c r="G11" i="4"/>
  <c r="K11" i="4" s="1"/>
  <c r="E11" i="4"/>
  <c r="K10" i="4"/>
  <c r="G10" i="4"/>
  <c r="F10" i="4"/>
  <c r="E10" i="4"/>
  <c r="O55" i="3"/>
  <c r="O56" i="3" s="1"/>
  <c r="L55" i="3"/>
  <c r="J55" i="3"/>
  <c r="H55" i="3"/>
  <c r="O53" i="3"/>
  <c r="O54" i="3" s="1"/>
  <c r="L53" i="3"/>
  <c r="J53" i="3"/>
  <c r="H53" i="3"/>
  <c r="O51" i="3"/>
  <c r="O52" i="3" s="1"/>
  <c r="L51" i="3"/>
  <c r="J51" i="3"/>
  <c r="H51" i="3"/>
  <c r="L9" i="3"/>
  <c r="J9" i="3"/>
  <c r="I9" i="3"/>
  <c r="H9" i="3"/>
  <c r="G9" i="3"/>
  <c r="K9" i="3" s="1"/>
  <c r="F9" i="3"/>
  <c r="E9" i="3"/>
  <c r="G8" i="3"/>
  <c r="K8" i="3" s="1"/>
  <c r="F8" i="3"/>
  <c r="E8" i="3"/>
  <c r="L7" i="3"/>
  <c r="J7" i="3"/>
  <c r="I7" i="3"/>
  <c r="H7" i="3"/>
  <c r="G7" i="3"/>
  <c r="K7" i="3" s="1"/>
  <c r="F7" i="3"/>
  <c r="E7" i="3"/>
  <c r="L6" i="3"/>
  <c r="J6" i="3"/>
  <c r="I6" i="3"/>
  <c r="H6" i="3"/>
  <c r="G6" i="3"/>
  <c r="K6" i="3" s="1"/>
  <c r="F6" i="3"/>
  <c r="E6" i="3"/>
  <c r="O56" i="2"/>
  <c r="O55" i="2"/>
  <c r="L55" i="2"/>
  <c r="J55" i="2"/>
  <c r="H55" i="2"/>
  <c r="O54" i="2"/>
  <c r="O53" i="2"/>
  <c r="L53" i="2"/>
  <c r="J53" i="2"/>
  <c r="H53" i="2"/>
  <c r="O51" i="2"/>
  <c r="O52" i="2" s="1"/>
  <c r="L51" i="2"/>
  <c r="J51" i="2"/>
  <c r="H51" i="2"/>
  <c r="G5" i="2"/>
  <c r="K5" i="2" s="1"/>
  <c r="F5" i="2"/>
  <c r="E5" i="2"/>
  <c r="L4" i="2"/>
  <c r="J4" i="2"/>
  <c r="I4" i="2"/>
  <c r="H4" i="2"/>
  <c r="G4" i="2"/>
  <c r="K4" i="2" s="1"/>
  <c r="F4" i="2"/>
  <c r="E4" i="2"/>
  <c r="L3" i="2"/>
  <c r="J3" i="2"/>
  <c r="I3" i="2"/>
  <c r="H3" i="2"/>
  <c r="G3" i="2"/>
  <c r="K3" i="2" s="1"/>
  <c r="F3" i="2"/>
  <c r="E3" i="2"/>
  <c r="L2" i="2"/>
  <c r="J2" i="2"/>
  <c r="I2" i="2"/>
  <c r="H2" i="2"/>
  <c r="G2" i="2"/>
  <c r="K2" i="2" s="1"/>
  <c r="F2" i="2"/>
  <c r="E2" i="2"/>
  <c r="L1" i="2"/>
  <c r="J1" i="2"/>
  <c r="I1" i="2"/>
  <c r="H1" i="2"/>
  <c r="G1" i="2"/>
  <c r="K1" i="2" s="1"/>
  <c r="F1" i="2"/>
  <c r="E1" i="2"/>
  <c r="J8" i="7" l="1"/>
  <c r="L8" i="7"/>
  <c r="I8" i="7"/>
  <c r="J24" i="7"/>
  <c r="I24" i="7"/>
  <c r="J24" i="5"/>
  <c r="I24" i="5"/>
  <c r="L8" i="3"/>
  <c r="H8" i="3"/>
  <c r="J8" i="3"/>
  <c r="I8" i="3"/>
  <c r="H5" i="2"/>
  <c r="I5" i="2"/>
  <c r="J5" i="2"/>
  <c r="L5" i="2"/>
  <c r="I1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H23" i="7"/>
  <c r="H24" i="7"/>
  <c r="H25" i="7"/>
  <c r="H26" i="7"/>
  <c r="H27" i="7"/>
  <c r="H28" i="7"/>
  <c r="H29" i="7"/>
  <c r="H30" i="7"/>
  <c r="H31" i="7"/>
  <c r="H32" i="7"/>
  <c r="H33" i="7"/>
  <c r="H34" i="7"/>
  <c r="L34" i="7"/>
  <c r="I28" i="6"/>
  <c r="J28" i="6"/>
  <c r="K28" i="6"/>
  <c r="K29" i="6"/>
  <c r="K30" i="6"/>
  <c r="K31" i="6"/>
  <c r="K32" i="6"/>
  <c r="K33" i="6"/>
  <c r="K34" i="6"/>
  <c r="H28" i="6"/>
  <c r="H29" i="6"/>
  <c r="H30" i="6"/>
  <c r="H31" i="6"/>
  <c r="H32" i="6"/>
  <c r="H33" i="6"/>
  <c r="H34" i="6"/>
  <c r="L34" i="6"/>
  <c r="K23" i="5"/>
  <c r="K24" i="5"/>
  <c r="K25" i="5"/>
  <c r="K26" i="5"/>
  <c r="K27" i="5"/>
  <c r="H23" i="5"/>
  <c r="H24" i="5"/>
  <c r="H25" i="5"/>
  <c r="H26" i="5"/>
  <c r="H27" i="5"/>
  <c r="J11" i="4"/>
  <c r="I11" i="4"/>
  <c r="L11" i="4"/>
  <c r="H11" i="4"/>
  <c r="J10" i="4"/>
  <c r="I10" i="4"/>
  <c r="L10" i="4"/>
  <c r="H10" i="4"/>
  <c r="F35" i="1" l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  <c r="O56" i="1" l="1"/>
  <c r="O57" i="1" s="1"/>
  <c r="O54" i="1"/>
  <c r="O55" i="1" s="1"/>
  <c r="L56" i="1"/>
  <c r="L54" i="1"/>
  <c r="L52" i="1"/>
  <c r="J56" i="1"/>
  <c r="J54" i="1"/>
  <c r="J52" i="1"/>
  <c r="H56" i="1"/>
  <c r="H54" i="1"/>
  <c r="H52" i="1"/>
  <c r="O52" i="1"/>
  <c r="O53" i="1" s="1"/>
  <c r="G35" i="1" l="1"/>
  <c r="K35" i="1" s="1"/>
  <c r="G34" i="1"/>
  <c r="G33" i="1"/>
  <c r="K33" i="1" s="1"/>
  <c r="G32" i="1"/>
  <c r="L32" i="1" s="1"/>
  <c r="G31" i="1"/>
  <c r="G30" i="1"/>
  <c r="K30" i="1" s="1"/>
  <c r="G29" i="1"/>
  <c r="I29" i="1" s="1"/>
  <c r="G28" i="1"/>
  <c r="K28" i="1" s="1"/>
  <c r="G27" i="1"/>
  <c r="G26" i="1"/>
  <c r="K26" i="1" s="1"/>
  <c r="G25" i="1"/>
  <c r="I25" i="1" s="1"/>
  <c r="G24" i="1"/>
  <c r="K24" i="1" s="1"/>
  <c r="G23" i="1"/>
  <c r="I23" i="1" s="1"/>
  <c r="G22" i="1"/>
  <c r="L22" i="1" s="1"/>
  <c r="G21" i="1"/>
  <c r="G20" i="1"/>
  <c r="K20" i="1" s="1"/>
  <c r="G19" i="1"/>
  <c r="I19" i="1" s="1"/>
  <c r="G18" i="1"/>
  <c r="K18" i="1" s="1"/>
  <c r="G17" i="1"/>
  <c r="G16" i="1"/>
  <c r="K16" i="1" s="1"/>
  <c r="G15" i="1"/>
  <c r="I15" i="1" s="1"/>
  <c r="G14" i="1"/>
  <c r="K14" i="1" s="1"/>
  <c r="G12" i="1"/>
  <c r="K12" i="1" s="1"/>
  <c r="G11" i="1"/>
  <c r="I11" i="1" s="1"/>
  <c r="G10" i="1"/>
  <c r="K10" i="1" s="1"/>
  <c r="G9" i="1"/>
  <c r="L9" i="1" s="1"/>
  <c r="G8" i="1"/>
  <c r="K8" i="1" s="1"/>
  <c r="G7" i="1"/>
  <c r="I7" i="1" s="1"/>
  <c r="G6" i="1"/>
  <c r="K6" i="1" s="1"/>
  <c r="G5" i="1"/>
  <c r="G4" i="1"/>
  <c r="K4" i="1" s="1"/>
  <c r="G3" i="1"/>
  <c r="I3" i="1" s="1"/>
  <c r="G2" i="1"/>
  <c r="K2" i="1" s="1"/>
  <c r="U8" i="7"/>
  <c r="U5" i="1"/>
  <c r="R13" i="7"/>
  <c r="P21" i="5"/>
  <c r="W33" i="1"/>
  <c r="P32" i="7"/>
  <c r="V15" i="4"/>
  <c r="T5" i="7"/>
  <c r="P27" i="5"/>
  <c r="O27" i="7"/>
  <c r="Q23" i="7"/>
  <c r="N4" i="7"/>
  <c r="O29" i="6"/>
  <c r="Q29" i="6"/>
  <c r="W4" i="1"/>
  <c r="Q17" i="1"/>
  <c r="X3" i="7"/>
  <c r="P20" i="7"/>
  <c r="W26" i="7"/>
  <c r="X9" i="7"/>
  <c r="V16" i="7"/>
  <c r="X4" i="7"/>
  <c r="T8" i="7"/>
  <c r="Q2" i="2"/>
  <c r="V20" i="7"/>
  <c r="N29" i="7"/>
  <c r="X9" i="3"/>
  <c r="T5" i="2"/>
  <c r="O18" i="7"/>
  <c r="N2" i="2"/>
  <c r="R4" i="2"/>
  <c r="U29" i="6"/>
  <c r="W28" i="6"/>
  <c r="W18" i="1"/>
  <c r="Q26" i="7"/>
  <c r="P24" i="5"/>
  <c r="W16" i="1"/>
  <c r="U29" i="1"/>
  <c r="T17" i="5"/>
  <c r="U3" i="7"/>
  <c r="R3" i="7"/>
  <c r="U25" i="5"/>
  <c r="O33" i="1"/>
  <c r="U33" i="7"/>
  <c r="U22" i="7"/>
  <c r="V25" i="7"/>
  <c r="O26" i="7"/>
  <c r="O7" i="1"/>
  <c r="O3" i="7"/>
  <c r="O18" i="5"/>
  <c r="R28" i="6"/>
  <c r="P33" i="7"/>
  <c r="X22" i="5"/>
  <c r="U4" i="7"/>
  <c r="O30" i="1"/>
  <c r="X22" i="7"/>
  <c r="R26" i="7"/>
  <c r="R24" i="7"/>
  <c r="V23" i="7"/>
  <c r="W20" i="7"/>
  <c r="X18" i="5"/>
  <c r="W2" i="2"/>
  <c r="Q6" i="7"/>
  <c r="U33" i="6"/>
  <c r="N21" i="5"/>
  <c r="W14" i="4"/>
  <c r="W31" i="7"/>
  <c r="T19" i="7"/>
  <c r="Q16" i="1"/>
  <c r="R20" i="5"/>
  <c r="T9" i="3"/>
  <c r="T27" i="7"/>
  <c r="O34" i="6"/>
  <c r="T18" i="7"/>
  <c r="O20" i="5"/>
  <c r="W2" i="1"/>
  <c r="V2" i="2"/>
  <c r="N20" i="7"/>
  <c r="N26" i="5"/>
  <c r="N32" i="7"/>
  <c r="V31" i="6"/>
  <c r="N18" i="7"/>
  <c r="U9" i="3"/>
  <c r="T14" i="4"/>
  <c r="W10" i="7"/>
  <c r="Q19" i="1"/>
  <c r="R10" i="4"/>
  <c r="U6" i="3"/>
  <c r="P5" i="2"/>
  <c r="N23" i="5"/>
  <c r="Q22" i="7"/>
  <c r="O20" i="7"/>
  <c r="W29" i="6"/>
  <c r="N29" i="6"/>
  <c r="W24" i="7"/>
  <c r="W22" i="1"/>
  <c r="P26" i="7"/>
  <c r="X1" i="2"/>
  <c r="R32" i="7"/>
  <c r="U18" i="5"/>
  <c r="R31" i="6"/>
  <c r="U1" i="7"/>
  <c r="V33" i="7"/>
  <c r="V31" i="7"/>
  <c r="W21" i="7"/>
  <c r="U21" i="7"/>
  <c r="W15" i="4"/>
  <c r="T17" i="7"/>
  <c r="V26" i="7"/>
  <c r="O10" i="4"/>
  <c r="T27" i="5"/>
  <c r="U31" i="1"/>
  <c r="O27" i="1"/>
  <c r="R34" i="6"/>
  <c r="U31" i="6"/>
  <c r="W4" i="7"/>
  <c r="W23" i="5"/>
  <c r="Q28" i="1"/>
  <c r="Q10" i="4"/>
  <c r="R18" i="7"/>
  <c r="Q25" i="5"/>
  <c r="U21" i="5"/>
  <c r="U25" i="7"/>
  <c r="N1" i="2"/>
  <c r="N31" i="7"/>
  <c r="Q30" i="1"/>
  <c r="P21" i="7"/>
  <c r="O14" i="7"/>
  <c r="N30" i="7"/>
  <c r="W17" i="7"/>
  <c r="W1" i="7"/>
  <c r="U11" i="4"/>
  <c r="N10" i="4"/>
  <c r="P8" i="3"/>
  <c r="O4" i="2"/>
  <c r="W26" i="1"/>
  <c r="Q30" i="7"/>
  <c r="X24" i="7"/>
  <c r="O2" i="7"/>
  <c r="W5" i="1"/>
  <c r="O2" i="1"/>
  <c r="Q33" i="6"/>
  <c r="W26" i="5"/>
  <c r="W28" i="7"/>
  <c r="U19" i="5"/>
  <c r="V23" i="5"/>
  <c r="N32" i="6"/>
  <c r="O26" i="5"/>
  <c r="Q10" i="1"/>
  <c r="V19" i="7"/>
  <c r="R22" i="7"/>
  <c r="Q24" i="1"/>
  <c r="Q11" i="4"/>
  <c r="Q20" i="5"/>
  <c r="W34" i="1"/>
  <c r="Q35" i="1"/>
  <c r="P23" i="7"/>
  <c r="X2" i="2"/>
  <c r="P25" i="7"/>
  <c r="R1" i="2"/>
  <c r="N10" i="7"/>
  <c r="W19" i="5"/>
  <c r="O8" i="1"/>
  <c r="O13" i="7"/>
  <c r="Q19" i="5"/>
  <c r="T1" i="7"/>
  <c r="O16" i="1"/>
  <c r="U27" i="5"/>
  <c r="P17" i="7"/>
  <c r="W32" i="6"/>
  <c r="T28" i="6"/>
  <c r="O23" i="7"/>
  <c r="V6" i="7"/>
  <c r="O29" i="7"/>
  <c r="O21" i="5"/>
  <c r="R23" i="5"/>
  <c r="Q5" i="2"/>
  <c r="R11" i="4"/>
  <c r="R25" i="5"/>
  <c r="O6" i="3"/>
  <c r="W31" i="1"/>
  <c r="X8" i="3"/>
  <c r="P34" i="7"/>
  <c r="T28" i="7"/>
  <c r="O28" i="7"/>
  <c r="W10" i="4"/>
  <c r="U20" i="1"/>
  <c r="O28" i="6"/>
  <c r="Q19" i="7"/>
  <c r="R8" i="3"/>
  <c r="N3" i="2"/>
  <c r="X18" i="7"/>
  <c r="O21" i="1"/>
  <c r="N33" i="6"/>
  <c r="P2" i="7"/>
  <c r="P25" i="5"/>
  <c r="X6" i="7"/>
  <c r="T3" i="7"/>
  <c r="Q21" i="7"/>
  <c r="N24" i="5"/>
  <c r="N25" i="5"/>
  <c r="X19" i="5"/>
  <c r="U32" i="7"/>
  <c r="Q34" i="6"/>
  <c r="P14" i="7"/>
  <c r="O5" i="2"/>
  <c r="U24" i="1"/>
  <c r="U16" i="1"/>
  <c r="W34" i="7"/>
  <c r="Q8" i="3"/>
  <c r="N25" i="7"/>
  <c r="T34" i="6"/>
  <c r="V6" i="3"/>
  <c r="U2" i="1"/>
  <c r="U4" i="1"/>
  <c r="Q22" i="5"/>
  <c r="N19" i="7"/>
  <c r="U30" i="6"/>
  <c r="O17" i="1"/>
  <c r="T7" i="7"/>
  <c r="V4" i="7"/>
  <c r="X5" i="2"/>
  <c r="R6" i="7"/>
  <c r="V24" i="5"/>
  <c r="V14" i="7"/>
  <c r="X5" i="7"/>
  <c r="O1" i="2"/>
  <c r="P11" i="4"/>
  <c r="R8" i="7"/>
  <c r="W21" i="1"/>
  <c r="O32" i="6"/>
  <c r="T19" i="5"/>
  <c r="Q13" i="7"/>
  <c r="V29" i="7"/>
  <c r="Q15" i="4"/>
  <c r="W24" i="5"/>
  <c r="O14" i="1"/>
  <c r="R26" i="5"/>
  <c r="V33" i="6"/>
  <c r="R14" i="4"/>
  <c r="P22" i="5"/>
  <c r="W17" i="5"/>
  <c r="P6" i="7"/>
  <c r="W22" i="7"/>
  <c r="N3" i="7"/>
  <c r="P1" i="2"/>
  <c r="U5" i="7"/>
  <c r="Q27" i="5"/>
  <c r="Q29" i="7"/>
  <c r="N6" i="7"/>
  <c r="O30" i="6"/>
  <c r="N34" i="6"/>
  <c r="N20" i="5"/>
  <c r="R27" i="5"/>
  <c r="P17" i="5"/>
  <c r="P8" i="7"/>
  <c r="O35" i="1"/>
  <c r="P4" i="2"/>
  <c r="Q16" i="7"/>
  <c r="U10" i="7"/>
  <c r="U7" i="7"/>
  <c r="N22" i="7"/>
  <c r="W8" i="1"/>
  <c r="P13" i="7"/>
  <c r="W32" i="1"/>
  <c r="R17" i="5"/>
  <c r="N33" i="7"/>
  <c r="X13" i="7"/>
  <c r="P20" i="5"/>
  <c r="N21" i="7"/>
  <c r="P30" i="6"/>
  <c r="W18" i="5"/>
  <c r="U18" i="1"/>
  <c r="R17" i="7"/>
  <c r="Q26" i="5"/>
  <c r="Q8" i="7"/>
  <c r="R33" i="7"/>
  <c r="W32" i="7"/>
  <c r="W22" i="5"/>
  <c r="V26" i="5"/>
  <c r="O25" i="7"/>
  <c r="Q18" i="1"/>
  <c r="P27" i="7"/>
  <c r="Q21" i="1"/>
  <c r="U10" i="4"/>
  <c r="V32" i="7"/>
  <c r="O16" i="7"/>
  <c r="T8" i="3"/>
  <c r="U30" i="7"/>
  <c r="Q8" i="1"/>
  <c r="P24" i="7"/>
  <c r="W30" i="1"/>
  <c r="T6" i="7"/>
  <c r="U23" i="1"/>
  <c r="Q2" i="1"/>
  <c r="N17" i="5"/>
  <c r="U4" i="2"/>
  <c r="T6" i="3"/>
  <c r="Q29" i="1"/>
  <c r="X14" i="7"/>
  <c r="R19" i="7"/>
  <c r="O18" i="1"/>
  <c r="R21" i="5"/>
  <c r="W5" i="7"/>
  <c r="V28" i="6"/>
  <c r="T16" i="7"/>
  <c r="X6" i="3"/>
  <c r="Q10" i="7"/>
  <c r="O24" i="5"/>
  <c r="W9" i="3"/>
  <c r="U28" i="7"/>
  <c r="V8" i="3"/>
  <c r="P4" i="7"/>
  <c r="O5" i="7"/>
  <c r="X33" i="6"/>
  <c r="X34" i="7"/>
  <c r="X33" i="7"/>
  <c r="N8" i="7"/>
  <c r="X24" i="5"/>
  <c r="X21" i="5"/>
  <c r="Q33" i="1"/>
  <c r="W24" i="1"/>
  <c r="U17" i="1"/>
  <c r="U20" i="7"/>
  <c r="Q5" i="7"/>
  <c r="V14" i="4"/>
  <c r="T29" i="7"/>
  <c r="T1" i="2"/>
  <c r="V21" i="5"/>
  <c r="X30" i="7"/>
  <c r="U1" i="2"/>
  <c r="V7" i="3"/>
  <c r="W23" i="1"/>
  <c r="O22" i="7"/>
  <c r="V5" i="7"/>
  <c r="U30" i="1"/>
  <c r="O8" i="7"/>
  <c r="N2" i="7"/>
  <c r="W8" i="3"/>
  <c r="Q3" i="2"/>
  <c r="T9" i="7"/>
  <c r="N26" i="7"/>
  <c r="Q6" i="3"/>
  <c r="N13" i="7"/>
  <c r="O19" i="7"/>
  <c r="Q13" i="4"/>
  <c r="Q32" i="1"/>
  <c r="N24" i="7"/>
  <c r="X13" i="4"/>
  <c r="U27" i="1"/>
  <c r="O26" i="1"/>
  <c r="W35" i="1"/>
  <c r="O31" i="6"/>
  <c r="O2" i="2"/>
  <c r="T22" i="7"/>
  <c r="U32" i="6"/>
  <c r="T23" i="7"/>
  <c r="Q4" i="7"/>
  <c r="X14" i="4"/>
  <c r="N23" i="7"/>
  <c r="W28" i="1"/>
  <c r="R23" i="7"/>
  <c r="Q3" i="7"/>
  <c r="X23" i="7"/>
  <c r="O31" i="1"/>
  <c r="W27" i="5"/>
  <c r="U15" i="4"/>
  <c r="O24" i="7"/>
  <c r="O3" i="2"/>
  <c r="O13" i="4"/>
  <c r="O23" i="5"/>
  <c r="P6" i="3"/>
  <c r="V17" i="5"/>
  <c r="Q5" i="1"/>
  <c r="W25" i="7"/>
  <c r="Q20" i="1"/>
  <c r="T2" i="7"/>
  <c r="W6" i="3"/>
  <c r="T31" i="6"/>
  <c r="U26" i="7"/>
  <c r="P15" i="4"/>
  <c r="O9" i="3"/>
  <c r="T30" i="7"/>
  <c r="R6" i="3"/>
  <c r="W7" i="7"/>
  <c r="W6" i="7"/>
  <c r="O15" i="4"/>
  <c r="Q9" i="7"/>
  <c r="R4" i="7"/>
  <c r="R16" i="7"/>
  <c r="X11" i="4"/>
  <c r="W19" i="7"/>
  <c r="O17" i="5"/>
  <c r="O33" i="7"/>
  <c r="Q9" i="3"/>
  <c r="R24" i="5"/>
  <c r="X28" i="7"/>
  <c r="U5" i="2"/>
  <c r="N9" i="3"/>
  <c r="P3" i="2"/>
  <c r="W19" i="1"/>
  <c r="R19" i="5"/>
  <c r="X27" i="5"/>
  <c r="P28" i="6"/>
  <c r="T10" i="4"/>
  <c r="R30" i="6"/>
  <c r="W4" i="2"/>
  <c r="Q17" i="7"/>
  <c r="U7" i="1"/>
  <c r="O32" i="1"/>
  <c r="R15" i="4"/>
  <c r="V28" i="7"/>
  <c r="O24" i="1"/>
  <c r="Q20" i="7"/>
  <c r="X31" i="6"/>
  <c r="N30" i="6"/>
  <c r="R18" i="5"/>
  <c r="X29" i="7"/>
  <c r="T20" i="5"/>
  <c r="P31" i="6"/>
  <c r="T25" i="5"/>
  <c r="W15" i="1"/>
  <c r="V17" i="7"/>
  <c r="T24" i="7"/>
  <c r="T13" i="7"/>
  <c r="R33" i="6"/>
  <c r="O31" i="7"/>
  <c r="P9" i="7"/>
  <c r="X7" i="3"/>
  <c r="R22" i="5"/>
  <c r="P18" i="5"/>
  <c r="P9" i="3"/>
  <c r="T18" i="5"/>
  <c r="N5" i="7"/>
  <c r="R25" i="7"/>
  <c r="P28" i="7"/>
  <c r="U13" i="4"/>
  <c r="O9" i="7"/>
  <c r="X10" i="4"/>
  <c r="T3" i="2"/>
  <c r="X26" i="5"/>
  <c r="Q32" i="7"/>
  <c r="X8" i="7"/>
  <c r="T7" i="3"/>
  <c r="O34" i="1"/>
  <c r="V25" i="5"/>
  <c r="W3" i="2"/>
  <c r="U32" i="1"/>
  <c r="V34" i="7"/>
  <c r="W33" i="7"/>
  <c r="X26" i="7"/>
  <c r="O19" i="1"/>
  <c r="U14" i="4"/>
  <c r="O29" i="1"/>
  <c r="W13" i="7"/>
  <c r="U22" i="1"/>
  <c r="Q14" i="7"/>
  <c r="Q23" i="5"/>
  <c r="T10" i="7"/>
  <c r="X3" i="2"/>
  <c r="P10" i="4"/>
  <c r="V8" i="7"/>
  <c r="N8" i="3"/>
  <c r="W17" i="1"/>
  <c r="U22" i="5"/>
  <c r="U20" i="5"/>
  <c r="V2" i="7"/>
  <c r="N11" i="4"/>
  <c r="U31" i="7"/>
  <c r="W3" i="1"/>
  <c r="P3" i="7"/>
  <c r="R29" i="6"/>
  <c r="R32" i="6"/>
  <c r="N1" i="7"/>
  <c r="N13" i="4"/>
  <c r="V1" i="2"/>
  <c r="N28" i="6"/>
  <c r="Q31" i="1"/>
  <c r="U17" i="5"/>
  <c r="Q1" i="7"/>
  <c r="T24" i="5"/>
  <c r="W5" i="2"/>
  <c r="O22" i="5"/>
  <c r="U17" i="7"/>
  <c r="U6" i="7"/>
  <c r="P26" i="5"/>
  <c r="T4" i="2"/>
  <c r="X30" i="6"/>
  <c r="P31" i="7"/>
  <c r="T15" i="4"/>
  <c r="N22" i="5"/>
  <c r="W14" i="7"/>
  <c r="P7" i="7"/>
  <c r="T11" i="4"/>
  <c r="X21" i="7"/>
  <c r="U2" i="2"/>
  <c r="Q2" i="7"/>
  <c r="O25" i="5"/>
  <c r="P7" i="3"/>
  <c r="N28" i="7"/>
  <c r="N6" i="3"/>
  <c r="W11" i="4"/>
  <c r="Q24" i="5"/>
  <c r="R9" i="7"/>
  <c r="O3" i="1"/>
  <c r="T21" i="5"/>
  <c r="O22" i="1"/>
  <c r="V10" i="4"/>
  <c r="V27" i="5"/>
  <c r="U26" i="1"/>
  <c r="W31" i="6"/>
  <c r="T33" i="6"/>
  <c r="U29" i="7"/>
  <c r="V32" i="6"/>
  <c r="N31" i="6"/>
  <c r="W9" i="7"/>
  <c r="V20" i="5"/>
  <c r="P1" i="7"/>
  <c r="X20" i="7"/>
  <c r="T26" i="7"/>
  <c r="U15" i="1"/>
  <c r="P19" i="5"/>
  <c r="X16" i="7"/>
  <c r="Q23" i="1"/>
  <c r="R29" i="7"/>
  <c r="W25" i="5"/>
  <c r="Q33" i="7"/>
  <c r="X25" i="5"/>
  <c r="N27" i="5"/>
  <c r="Q28" i="7"/>
  <c r="X17" i="5"/>
  <c r="O21" i="7"/>
  <c r="Q22" i="1"/>
  <c r="X20" i="5"/>
  <c r="U19" i="1"/>
  <c r="P18" i="7"/>
  <c r="O5" i="1"/>
  <c r="Q18" i="5"/>
  <c r="W30" i="6"/>
  <c r="W7" i="3"/>
  <c r="R31" i="7"/>
  <c r="X10" i="7"/>
  <c r="T23" i="5"/>
  <c r="O4" i="7"/>
  <c r="O14" i="4"/>
  <c r="U26" i="5"/>
  <c r="Q31" i="7"/>
  <c r="P13" i="4"/>
  <c r="V34" i="6"/>
  <c r="U13" i="7"/>
  <c r="O1" i="7"/>
  <c r="U19" i="7"/>
  <c r="P30" i="7"/>
  <c r="T29" i="6"/>
  <c r="R5" i="2"/>
  <c r="U10" i="1"/>
  <c r="W13" i="4"/>
  <c r="T4" i="7"/>
  <c r="X34" i="6"/>
  <c r="W30" i="7"/>
  <c r="W2" i="7"/>
  <c r="X2" i="7"/>
  <c r="O10" i="7"/>
  <c r="O28" i="1"/>
  <c r="P29" i="7"/>
  <c r="O7" i="7"/>
  <c r="W14" i="1"/>
  <c r="U7" i="3"/>
  <c r="O8" i="3"/>
  <c r="O27" i="5"/>
  <c r="R21" i="7"/>
  <c r="Q14" i="4"/>
  <c r="O30" i="7"/>
  <c r="V30" i="7"/>
  <c r="W29" i="1"/>
  <c r="X29" i="6"/>
  <c r="R34" i="7"/>
  <c r="V10" i="7"/>
  <c r="Q7" i="3"/>
  <c r="P33" i="6"/>
  <c r="P14" i="4"/>
  <c r="V9" i="7"/>
  <c r="W27" i="1"/>
  <c r="T2" i="2"/>
  <c r="Q4" i="2"/>
  <c r="U24" i="7"/>
  <c r="N34" i="7"/>
  <c r="P22" i="7"/>
  <c r="N15" i="4"/>
  <c r="V19" i="5"/>
  <c r="V30" i="6"/>
  <c r="T14" i="7"/>
  <c r="U34" i="6"/>
  <c r="V1" i="7"/>
  <c r="R7" i="7"/>
  <c r="V24" i="7"/>
  <c r="O11" i="4"/>
  <c r="U2" i="7"/>
  <c r="P23" i="5"/>
  <c r="R28" i="7"/>
  <c r="O7" i="3"/>
  <c r="X28" i="6"/>
  <c r="R20" i="7"/>
  <c r="W29" i="7"/>
  <c r="P34" i="6"/>
  <c r="V5" i="2"/>
  <c r="U33" i="1"/>
  <c r="O34" i="7"/>
  <c r="U14" i="7"/>
  <c r="O20" i="1"/>
  <c r="V13" i="4"/>
  <c r="Q27" i="1"/>
  <c r="X19" i="7"/>
  <c r="R2" i="7"/>
  <c r="T21" i="7"/>
  <c r="X23" i="5"/>
  <c r="N16" i="7"/>
  <c r="U16" i="7"/>
  <c r="N5" i="2"/>
  <c r="X31" i="7"/>
  <c r="R30" i="7"/>
  <c r="U21" i="1"/>
  <c r="U14" i="1"/>
  <c r="U8" i="3"/>
  <c r="N14" i="4"/>
  <c r="V18" i="5"/>
  <c r="T22" i="5"/>
  <c r="W34" i="6"/>
  <c r="R27" i="7"/>
  <c r="Q34" i="1"/>
  <c r="T34" i="7"/>
  <c r="Q21" i="5"/>
  <c r="V18" i="7"/>
  <c r="O17" i="7"/>
  <c r="V29" i="6"/>
  <c r="W20" i="5"/>
  <c r="O4" i="1"/>
  <c r="T32" i="6"/>
  <c r="P32" i="6"/>
  <c r="Q27" i="7"/>
  <c r="V22" i="7"/>
  <c r="Q14" i="1"/>
  <c r="U18" i="7"/>
  <c r="N7" i="3"/>
  <c r="W8" i="7"/>
  <c r="X7" i="7"/>
  <c r="V21" i="7"/>
  <c r="U9" i="7"/>
  <c r="T25" i="7"/>
  <c r="P19" i="7"/>
  <c r="P5" i="7"/>
  <c r="V9" i="3"/>
  <c r="X27" i="7"/>
  <c r="W16" i="7"/>
  <c r="X1" i="7"/>
  <c r="N4" i="2"/>
  <c r="R3" i="2"/>
  <c r="R2" i="2"/>
  <c r="U27" i="7"/>
  <c r="V13" i="7"/>
  <c r="O6" i="7"/>
  <c r="U3" i="2"/>
  <c r="U28" i="6"/>
  <c r="R10" i="7"/>
  <c r="P29" i="6"/>
  <c r="N9" i="7"/>
  <c r="O19" i="5"/>
  <c r="U23" i="5"/>
  <c r="Q31" i="6"/>
  <c r="X17" i="7"/>
  <c r="X32" i="7"/>
  <c r="W27" i="7"/>
  <c r="U35" i="1"/>
  <c r="Q32" i="6"/>
  <c r="W1" i="2"/>
  <c r="N7" i="7"/>
  <c r="U23" i="7"/>
  <c r="Q28" i="6"/>
  <c r="Q1" i="2"/>
  <c r="V4" i="2"/>
  <c r="T31" i="7"/>
  <c r="N17" i="7"/>
  <c r="X25" i="7"/>
  <c r="R1" i="7"/>
  <c r="O33" i="6"/>
  <c r="W20" i="1"/>
  <c r="W10" i="1"/>
  <c r="U8" i="1"/>
  <c r="Q15" i="1"/>
  <c r="P10" i="7"/>
  <c r="X32" i="6"/>
  <c r="V3" i="7"/>
  <c r="U24" i="5"/>
  <c r="T33" i="7"/>
  <c r="T26" i="5"/>
  <c r="Q18" i="7"/>
  <c r="T13" i="4"/>
  <c r="O32" i="7"/>
  <c r="V7" i="7"/>
  <c r="P16" i="7"/>
  <c r="W7" i="1"/>
  <c r="U34" i="7"/>
  <c r="T32" i="7"/>
  <c r="R14" i="7"/>
  <c r="X4" i="2"/>
  <c r="Q3" i="1"/>
  <c r="Q7" i="7"/>
  <c r="O23" i="1"/>
  <c r="W33" i="6"/>
  <c r="Q30" i="6"/>
  <c r="W18" i="7"/>
  <c r="V22" i="5"/>
  <c r="P2" i="2"/>
  <c r="R5" i="7"/>
  <c r="W23" i="7"/>
  <c r="T30" i="6"/>
  <c r="R9" i="3"/>
  <c r="Q34" i="7"/>
  <c r="U28" i="1"/>
  <c r="N18" i="5"/>
  <c r="V3" i="2"/>
  <c r="X15" i="4"/>
  <c r="Q25" i="7"/>
  <c r="Q24" i="7"/>
  <c r="Q7" i="1"/>
  <c r="V27" i="7"/>
  <c r="R7" i="3"/>
  <c r="Q4" i="1"/>
  <c r="V11" i="4"/>
  <c r="Q17" i="5"/>
  <c r="U34" i="1"/>
  <c r="U3" i="1"/>
  <c r="N14" i="7"/>
  <c r="N19" i="5"/>
  <c r="O15" i="1"/>
  <c r="O10" i="1"/>
  <c r="Q26" i="1"/>
  <c r="T20" i="7"/>
  <c r="W21" i="5"/>
  <c r="W3" i="7"/>
  <c r="N27" i="7"/>
  <c r="R13" i="4"/>
  <c r="O11" i="1"/>
  <c r="R22" i="1"/>
  <c r="X32" i="1"/>
  <c r="W6" i="1"/>
  <c r="R9" i="1"/>
  <c r="Q12" i="1"/>
  <c r="X9" i="1"/>
  <c r="U25" i="1"/>
  <c r="O25" i="1"/>
  <c r="R32" i="1"/>
  <c r="U11" i="1"/>
  <c r="W12" i="1"/>
  <c r="Q6" i="1"/>
  <c r="X22" i="1"/>
  <c r="AD13" i="4" l="1"/>
  <c r="AJ13" i="4" s="1"/>
  <c r="Z27" i="7"/>
  <c r="AF27" i="7" s="1"/>
  <c r="Z19" i="5"/>
  <c r="AF19" i="5" s="1"/>
  <c r="Z14" i="7"/>
  <c r="AF14" i="7" s="1"/>
  <c r="AC17" i="5"/>
  <c r="AI17" i="5" s="1"/>
  <c r="AD7" i="3"/>
  <c r="AJ7" i="3" s="1"/>
  <c r="AJ45" i="3" s="1"/>
  <c r="AC24" i="7"/>
  <c r="AI24" i="7" s="1"/>
  <c r="AC25" i="7"/>
  <c r="AI25" i="7" s="1"/>
  <c r="Z18" i="5"/>
  <c r="AF18" i="5" s="1"/>
  <c r="AC34" i="7"/>
  <c r="AI34" i="7" s="1"/>
  <c r="AD9" i="3"/>
  <c r="AJ9" i="3" s="1"/>
  <c r="AD5" i="7"/>
  <c r="AJ5" i="7" s="1"/>
  <c r="AB2" i="2"/>
  <c r="AH2" i="2" s="1"/>
  <c r="AC30" i="6"/>
  <c r="AI30" i="6" s="1"/>
  <c r="AI46" i="6" s="1"/>
  <c r="AI47" i="6" s="1"/>
  <c r="AC7" i="7"/>
  <c r="AI7" i="7" s="1"/>
  <c r="AD14" i="7"/>
  <c r="AJ14" i="7" s="1"/>
  <c r="AB16" i="7"/>
  <c r="AH16" i="7" s="1"/>
  <c r="AA32" i="7"/>
  <c r="AG32" i="7" s="1"/>
  <c r="AC18" i="7"/>
  <c r="AI18" i="7" s="1"/>
  <c r="AB10" i="7"/>
  <c r="AH10" i="7" s="1"/>
  <c r="AA33" i="6"/>
  <c r="AG33" i="6" s="1"/>
  <c r="AD1" i="7"/>
  <c r="AJ1" i="7" s="1"/>
  <c r="Z17" i="7"/>
  <c r="AF17" i="7" s="1"/>
  <c r="AC1" i="2"/>
  <c r="AI1" i="2" s="1"/>
  <c r="AC28" i="6"/>
  <c r="AI28" i="6" s="1"/>
  <c r="Z7" i="7"/>
  <c r="AF7" i="7" s="1"/>
  <c r="AC32" i="6"/>
  <c r="AI32" i="6" s="1"/>
  <c r="AC31" i="6"/>
  <c r="AI31" i="6" s="1"/>
  <c r="AA19" i="5"/>
  <c r="AG19" i="5" s="1"/>
  <c r="Z9" i="7"/>
  <c r="AF9" i="7" s="1"/>
  <c r="AB29" i="6"/>
  <c r="AH29" i="6" s="1"/>
  <c r="AD10" i="7"/>
  <c r="AJ10" i="7" s="1"/>
  <c r="AA6" i="7"/>
  <c r="AG6" i="7" s="1"/>
  <c r="AD2" i="2"/>
  <c r="AJ2" i="2" s="1"/>
  <c r="AD3" i="2"/>
  <c r="AJ3" i="2" s="1"/>
  <c r="Z4" i="2"/>
  <c r="AF4" i="2" s="1"/>
  <c r="AB5" i="7"/>
  <c r="AH5" i="7" s="1"/>
  <c r="AB19" i="7"/>
  <c r="AH19" i="7" s="1"/>
  <c r="Z7" i="3"/>
  <c r="AF7" i="3" s="1"/>
  <c r="AC27" i="7"/>
  <c r="AI27" i="7" s="1"/>
  <c r="AB32" i="6"/>
  <c r="AH32" i="6" s="1"/>
  <c r="AA17" i="7"/>
  <c r="AG17" i="7" s="1"/>
  <c r="AC21" i="5"/>
  <c r="AI21" i="5" s="1"/>
  <c r="AD27" i="7"/>
  <c r="AJ27" i="7" s="1"/>
  <c r="Z14" i="4"/>
  <c r="AF14" i="4" s="1"/>
  <c r="AD30" i="7"/>
  <c r="AJ30" i="7" s="1"/>
  <c r="Z5" i="2"/>
  <c r="AF5" i="2" s="1"/>
  <c r="Z16" i="7"/>
  <c r="AF16" i="7" s="1"/>
  <c r="AD2" i="7"/>
  <c r="AJ2" i="7" s="1"/>
  <c r="AA34" i="7"/>
  <c r="AG34" i="7" s="1"/>
  <c r="AB34" i="6"/>
  <c r="AH34" i="6" s="1"/>
  <c r="AD20" i="7"/>
  <c r="AJ20" i="7" s="1"/>
  <c r="AA7" i="3"/>
  <c r="AG7" i="3" s="1"/>
  <c r="AD28" i="7"/>
  <c r="AJ28" i="7" s="1"/>
  <c r="AB23" i="5"/>
  <c r="AH23" i="5" s="1"/>
  <c r="AA11" i="4"/>
  <c r="AG11" i="4" s="1"/>
  <c r="AD7" i="7"/>
  <c r="AJ7" i="7" s="1"/>
  <c r="Z15" i="4"/>
  <c r="AF15" i="4" s="1"/>
  <c r="AB22" i="7"/>
  <c r="AH22" i="7" s="1"/>
  <c r="Z34" i="7"/>
  <c r="AF34" i="7" s="1"/>
  <c r="AC4" i="2"/>
  <c r="AI4" i="2" s="1"/>
  <c r="AB14" i="4"/>
  <c r="AH14" i="4" s="1"/>
  <c r="AB33" i="6"/>
  <c r="AH33" i="6" s="1"/>
  <c r="AC7" i="3"/>
  <c r="AI7" i="3" s="1"/>
  <c r="AD34" i="7"/>
  <c r="AJ34" i="7" s="1"/>
  <c r="AA30" i="7"/>
  <c r="AG30" i="7" s="1"/>
  <c r="AC14" i="4"/>
  <c r="AI14" i="4" s="1"/>
  <c r="AD21" i="7"/>
  <c r="AJ21" i="7" s="1"/>
  <c r="AA27" i="5"/>
  <c r="AG27" i="5" s="1"/>
  <c r="AA8" i="3"/>
  <c r="AG8" i="3" s="1"/>
  <c r="AA7" i="7"/>
  <c r="AG7" i="7" s="1"/>
  <c r="AB29" i="7"/>
  <c r="AH29" i="7" s="1"/>
  <c r="AA10" i="7"/>
  <c r="AG10" i="7" s="1"/>
  <c r="AD5" i="2"/>
  <c r="AJ5" i="2" s="1"/>
  <c r="AJ46" i="2" s="1"/>
  <c r="AJ47" i="2" s="1"/>
  <c r="AB30" i="7"/>
  <c r="AH30" i="7" s="1"/>
  <c r="AA1" i="7"/>
  <c r="AG1" i="7" s="1"/>
  <c r="AG45" i="7" s="1"/>
  <c r="AB13" i="4"/>
  <c r="AH13" i="4" s="1"/>
  <c r="AC31" i="7"/>
  <c r="AI31" i="7" s="1"/>
  <c r="AA14" i="4"/>
  <c r="AG14" i="4" s="1"/>
  <c r="AA4" i="7"/>
  <c r="AG4" i="7" s="1"/>
  <c r="AD31" i="7"/>
  <c r="AJ31" i="7" s="1"/>
  <c r="AC18" i="5"/>
  <c r="AI18" i="5" s="1"/>
  <c r="AB18" i="7"/>
  <c r="AH18" i="7" s="1"/>
  <c r="AA21" i="7"/>
  <c r="AG21" i="7" s="1"/>
  <c r="AC28" i="7"/>
  <c r="AI28" i="7" s="1"/>
  <c r="Z27" i="5"/>
  <c r="AF27" i="5" s="1"/>
  <c r="AC33" i="7"/>
  <c r="AI33" i="7" s="1"/>
  <c r="AD29" i="7"/>
  <c r="AJ29" i="7" s="1"/>
  <c r="AB19" i="5"/>
  <c r="AH19" i="5" s="1"/>
  <c r="AB1" i="7"/>
  <c r="AH1" i="7" s="1"/>
  <c r="Z31" i="6"/>
  <c r="AF31" i="6" s="1"/>
  <c r="AD9" i="7"/>
  <c r="AJ9" i="7" s="1"/>
  <c r="AC24" i="5"/>
  <c r="AI24" i="5" s="1"/>
  <c r="Z6" i="3"/>
  <c r="AF6" i="3" s="1"/>
  <c r="Z28" i="7"/>
  <c r="AF28" i="7" s="1"/>
  <c r="AB7" i="3"/>
  <c r="AH7" i="3" s="1"/>
  <c r="AA25" i="5"/>
  <c r="AG25" i="5" s="1"/>
  <c r="AC2" i="7"/>
  <c r="AI2" i="7" s="1"/>
  <c r="AB7" i="7"/>
  <c r="AH7" i="7" s="1"/>
  <c r="Z22" i="5"/>
  <c r="AF22" i="5" s="1"/>
  <c r="AB31" i="7"/>
  <c r="AH31" i="7" s="1"/>
  <c r="AB26" i="5"/>
  <c r="AH26" i="5" s="1"/>
  <c r="AA22" i="5"/>
  <c r="AG22" i="5" s="1"/>
  <c r="AC1" i="7"/>
  <c r="AI1" i="7" s="1"/>
  <c r="Z28" i="6"/>
  <c r="AF28" i="6" s="1"/>
  <c r="Z13" i="4"/>
  <c r="AF13" i="4" s="1"/>
  <c r="AF46" i="4" s="1"/>
  <c r="AF47" i="4" s="1"/>
  <c r="Z1" i="7"/>
  <c r="AF1" i="7" s="1"/>
  <c r="AD32" i="6"/>
  <c r="AJ32" i="6" s="1"/>
  <c r="AD29" i="6"/>
  <c r="AJ29" i="6" s="1"/>
  <c r="AB3" i="7"/>
  <c r="AH3" i="7" s="1"/>
  <c r="Z11" i="4"/>
  <c r="AF11" i="4" s="1"/>
  <c r="Z8" i="3"/>
  <c r="AF8" i="3" s="1"/>
  <c r="AB10" i="4"/>
  <c r="AH10" i="4" s="1"/>
  <c r="AC23" i="5"/>
  <c r="AI23" i="5" s="1"/>
  <c r="AC14" i="7"/>
  <c r="AI14" i="7" s="1"/>
  <c r="AC32" i="7"/>
  <c r="AI32" i="7" s="1"/>
  <c r="AA9" i="7"/>
  <c r="AG9" i="7" s="1"/>
  <c r="AB28" i="7"/>
  <c r="AH28" i="7" s="1"/>
  <c r="AD25" i="7"/>
  <c r="AJ25" i="7" s="1"/>
  <c r="Z5" i="7"/>
  <c r="AF5" i="7" s="1"/>
  <c r="AB9" i="3"/>
  <c r="AH9" i="3" s="1"/>
  <c r="AB18" i="5"/>
  <c r="AH18" i="5" s="1"/>
  <c r="AD22" i="5"/>
  <c r="AJ22" i="5" s="1"/>
  <c r="AB9" i="7"/>
  <c r="AH9" i="7" s="1"/>
  <c r="AA31" i="7"/>
  <c r="AG31" i="7" s="1"/>
  <c r="AD33" i="6"/>
  <c r="AJ33" i="6" s="1"/>
  <c r="AB31" i="6"/>
  <c r="AH31" i="6" s="1"/>
  <c r="AD18" i="5"/>
  <c r="AJ18" i="5" s="1"/>
  <c r="Z30" i="6"/>
  <c r="AF30" i="6" s="1"/>
  <c r="AC20" i="7"/>
  <c r="AI20" i="7" s="1"/>
  <c r="AD15" i="4"/>
  <c r="AJ15" i="4" s="1"/>
  <c r="AC17" i="7"/>
  <c r="AI17" i="7" s="1"/>
  <c r="AD30" i="6"/>
  <c r="AJ30" i="6" s="1"/>
  <c r="AJ46" i="6" s="1"/>
  <c r="AJ47" i="6" s="1"/>
  <c r="AB28" i="6"/>
  <c r="AH28" i="6" s="1"/>
  <c r="AD19" i="5"/>
  <c r="AJ19" i="5" s="1"/>
  <c r="AB3" i="2"/>
  <c r="AH3" i="2" s="1"/>
  <c r="Z9" i="3"/>
  <c r="AF9" i="3" s="1"/>
  <c r="AD24" i="5"/>
  <c r="AJ24" i="5" s="1"/>
  <c r="AC9" i="3"/>
  <c r="AI9" i="3" s="1"/>
  <c r="AA33" i="7"/>
  <c r="AG33" i="7" s="1"/>
  <c r="AA17" i="5"/>
  <c r="AG17" i="5" s="1"/>
  <c r="AD16" i="7"/>
  <c r="AJ16" i="7" s="1"/>
  <c r="AD4" i="7"/>
  <c r="AJ4" i="7" s="1"/>
  <c r="AC9" i="7"/>
  <c r="AI9" i="7" s="1"/>
  <c r="AA15" i="4"/>
  <c r="AG15" i="4" s="1"/>
  <c r="AG46" i="4" s="1"/>
  <c r="AG47" i="4" s="1"/>
  <c r="AD6" i="3"/>
  <c r="AJ6" i="3" s="1"/>
  <c r="AA9" i="3"/>
  <c r="AG9" i="3" s="1"/>
  <c r="AB15" i="4"/>
  <c r="AH15" i="4" s="1"/>
  <c r="AB6" i="3"/>
  <c r="AH6" i="3" s="1"/>
  <c r="AA23" i="5"/>
  <c r="AG23" i="5" s="1"/>
  <c r="AA13" i="4"/>
  <c r="AG13" i="4" s="1"/>
  <c r="AA3" i="2"/>
  <c r="AG3" i="2" s="1"/>
  <c r="AA24" i="7"/>
  <c r="AG24" i="7" s="1"/>
  <c r="AC3" i="7"/>
  <c r="AI3" i="7" s="1"/>
  <c r="AD23" i="7"/>
  <c r="AJ23" i="7" s="1"/>
  <c r="Z23" i="7"/>
  <c r="AF23" i="7" s="1"/>
  <c r="AC4" i="7"/>
  <c r="AI4" i="7" s="1"/>
  <c r="AA2" i="2"/>
  <c r="AG2" i="2" s="1"/>
  <c r="AA31" i="6"/>
  <c r="AG31" i="6" s="1"/>
  <c r="Z24" i="7"/>
  <c r="AF24" i="7" s="1"/>
  <c r="AC13" i="4"/>
  <c r="AI13" i="4" s="1"/>
  <c r="AA19" i="7"/>
  <c r="AG19" i="7" s="1"/>
  <c r="Z13" i="7"/>
  <c r="AF13" i="7" s="1"/>
  <c r="AC6" i="3"/>
  <c r="AI6" i="3" s="1"/>
  <c r="Z26" i="7"/>
  <c r="AF26" i="7" s="1"/>
  <c r="AC3" i="2"/>
  <c r="AI3" i="2" s="1"/>
  <c r="Z2" i="7"/>
  <c r="AF2" i="7" s="1"/>
  <c r="AA8" i="7"/>
  <c r="AG8" i="7" s="1"/>
  <c r="AA22" i="7"/>
  <c r="AG22" i="7" s="1"/>
  <c r="AC5" i="7"/>
  <c r="AI5" i="7" s="1"/>
  <c r="Z8" i="7"/>
  <c r="AF8" i="7" s="1"/>
  <c r="AA5" i="7"/>
  <c r="AG5" i="7" s="1"/>
  <c r="AB4" i="7"/>
  <c r="AH4" i="7" s="1"/>
  <c r="AA24" i="5"/>
  <c r="AG24" i="5" s="1"/>
  <c r="AC10" i="7"/>
  <c r="AI10" i="7" s="1"/>
  <c r="AD21" i="5"/>
  <c r="AJ21" i="5" s="1"/>
  <c r="AD19" i="7"/>
  <c r="AJ19" i="7" s="1"/>
  <c r="Z17" i="5"/>
  <c r="AF17" i="5" s="1"/>
  <c r="AB24" i="7"/>
  <c r="AH24" i="7" s="1"/>
  <c r="AA16" i="7"/>
  <c r="AG16" i="7" s="1"/>
  <c r="AB27" i="7"/>
  <c r="AH27" i="7" s="1"/>
  <c r="AA25" i="7"/>
  <c r="AG25" i="7" s="1"/>
  <c r="AD33" i="7"/>
  <c r="AJ33" i="7" s="1"/>
  <c r="AC8" i="7"/>
  <c r="AI8" i="7" s="1"/>
  <c r="AC26" i="5"/>
  <c r="AI26" i="5" s="1"/>
  <c r="AD17" i="7"/>
  <c r="AJ17" i="7" s="1"/>
  <c r="AB30" i="6"/>
  <c r="AH30" i="6" s="1"/>
  <c r="Z21" i="7"/>
  <c r="AF21" i="7" s="1"/>
  <c r="AB20" i="5"/>
  <c r="AH20" i="5" s="1"/>
  <c r="Z33" i="7"/>
  <c r="AF33" i="7" s="1"/>
  <c r="AD17" i="5"/>
  <c r="AJ17" i="5" s="1"/>
  <c r="AB13" i="7"/>
  <c r="AH13" i="7" s="1"/>
  <c r="Z22" i="7"/>
  <c r="AF22" i="7" s="1"/>
  <c r="AC16" i="7"/>
  <c r="AI16" i="7" s="1"/>
  <c r="AB4" i="2"/>
  <c r="AH4" i="2" s="1"/>
  <c r="AB8" i="7"/>
  <c r="AH8" i="7" s="1"/>
  <c r="AB17" i="5"/>
  <c r="AH17" i="5" s="1"/>
  <c r="AD27" i="5"/>
  <c r="AJ27" i="5" s="1"/>
  <c r="Z20" i="5"/>
  <c r="AF20" i="5" s="1"/>
  <c r="Z34" i="6"/>
  <c r="AF34" i="6" s="1"/>
  <c r="AA30" i="6"/>
  <c r="AG30" i="6" s="1"/>
  <c r="Z6" i="7"/>
  <c r="AF6" i="7" s="1"/>
  <c r="AC29" i="7"/>
  <c r="AI29" i="7" s="1"/>
  <c r="AC27" i="5"/>
  <c r="AI27" i="5" s="1"/>
  <c r="AB1" i="2"/>
  <c r="AH1" i="2" s="1"/>
  <c r="Z3" i="7"/>
  <c r="AF3" i="7" s="1"/>
  <c r="AB6" i="7"/>
  <c r="AH6" i="7" s="1"/>
  <c r="AB22" i="5"/>
  <c r="AH22" i="5" s="1"/>
  <c r="AD14" i="4"/>
  <c r="AJ14" i="4" s="1"/>
  <c r="AD26" i="5"/>
  <c r="AJ26" i="5" s="1"/>
  <c r="AC15" i="4"/>
  <c r="AI15" i="4" s="1"/>
  <c r="AC13" i="7"/>
  <c r="AI13" i="7" s="1"/>
  <c r="AA32" i="6"/>
  <c r="AG32" i="6" s="1"/>
  <c r="AD8" i="7"/>
  <c r="AJ8" i="7" s="1"/>
  <c r="AB11" i="4"/>
  <c r="AH11" i="4" s="1"/>
  <c r="AA1" i="2"/>
  <c r="AG1" i="2" s="1"/>
  <c r="AD6" i="7"/>
  <c r="AJ6" i="7" s="1"/>
  <c r="Z19" i="7"/>
  <c r="AF19" i="7" s="1"/>
  <c r="AC22" i="5"/>
  <c r="AI22" i="5" s="1"/>
  <c r="Z25" i="7"/>
  <c r="AF25" i="7" s="1"/>
  <c r="AC8" i="3"/>
  <c r="AI8" i="3" s="1"/>
  <c r="AA5" i="2"/>
  <c r="AG5" i="2" s="1"/>
  <c r="AB14" i="7"/>
  <c r="AH14" i="7" s="1"/>
  <c r="AC34" i="6"/>
  <c r="AI34" i="6" s="1"/>
  <c r="Z25" i="5"/>
  <c r="AF25" i="5" s="1"/>
  <c r="Z24" i="5"/>
  <c r="AF24" i="5" s="1"/>
  <c r="AC21" i="7"/>
  <c r="AI21" i="7" s="1"/>
  <c r="AB25" i="5"/>
  <c r="AH25" i="5" s="1"/>
  <c r="AB2" i="7"/>
  <c r="AH2" i="7" s="1"/>
  <c r="Z33" i="6"/>
  <c r="AF33" i="6" s="1"/>
  <c r="Z3" i="2"/>
  <c r="AF3" i="2" s="1"/>
  <c r="AD8" i="3"/>
  <c r="AJ8" i="3" s="1"/>
  <c r="AC19" i="7"/>
  <c r="AI19" i="7" s="1"/>
  <c r="AA28" i="6"/>
  <c r="AG28" i="6" s="1"/>
  <c r="AA28" i="7"/>
  <c r="AG28" i="7" s="1"/>
  <c r="AB34" i="7"/>
  <c r="AH34" i="7" s="1"/>
  <c r="AA6" i="3"/>
  <c r="AG6" i="3" s="1"/>
  <c r="AD25" i="5"/>
  <c r="AJ25" i="5" s="1"/>
  <c r="AD11" i="4"/>
  <c r="AJ11" i="4" s="1"/>
  <c r="AJ46" i="4" s="1"/>
  <c r="AJ47" i="4" s="1"/>
  <c r="AC5" i="2"/>
  <c r="AI5" i="2" s="1"/>
  <c r="AD23" i="5"/>
  <c r="AJ23" i="5" s="1"/>
  <c r="AA21" i="5"/>
  <c r="AG21" i="5" s="1"/>
  <c r="AA29" i="7"/>
  <c r="AG29" i="7" s="1"/>
  <c r="AA23" i="7"/>
  <c r="AG23" i="7" s="1"/>
  <c r="AB17" i="7"/>
  <c r="AH17" i="7" s="1"/>
  <c r="AC19" i="5"/>
  <c r="AI19" i="5" s="1"/>
  <c r="AA13" i="7"/>
  <c r="AG13" i="7" s="1"/>
  <c r="Z10" i="7"/>
  <c r="AF10" i="7" s="1"/>
  <c r="AD1" i="2"/>
  <c r="AJ1" i="2" s="1"/>
  <c r="AB25" i="7"/>
  <c r="AH25" i="7" s="1"/>
  <c r="AB23" i="7"/>
  <c r="AH23" i="7" s="1"/>
  <c r="AC20" i="5"/>
  <c r="AI20" i="5" s="1"/>
  <c r="AC11" i="4"/>
  <c r="AI11" i="4" s="1"/>
  <c r="AI45" i="4" s="1"/>
  <c r="AD22" i="7"/>
  <c r="AJ22" i="7" s="1"/>
  <c r="AA26" i="5"/>
  <c r="AG26" i="5" s="1"/>
  <c r="Z32" i="6"/>
  <c r="AF32" i="6" s="1"/>
  <c r="AC33" i="6"/>
  <c r="AI33" i="6" s="1"/>
  <c r="AA2" i="7"/>
  <c r="AG2" i="7" s="1"/>
  <c r="AC30" i="7"/>
  <c r="AI30" i="7" s="1"/>
  <c r="AA4" i="2"/>
  <c r="AG4" i="2" s="1"/>
  <c r="AB8" i="3"/>
  <c r="AH8" i="3" s="1"/>
  <c r="Z10" i="4"/>
  <c r="AF10" i="4" s="1"/>
  <c r="Z30" i="7"/>
  <c r="AF30" i="7" s="1"/>
  <c r="AA14" i="7"/>
  <c r="AG14" i="7" s="1"/>
  <c r="AB21" i="7"/>
  <c r="AH21" i="7" s="1"/>
  <c r="Z31" i="7"/>
  <c r="AF31" i="7" s="1"/>
  <c r="Z1" i="2"/>
  <c r="AF1" i="2" s="1"/>
  <c r="AC25" i="5"/>
  <c r="AI25" i="5" s="1"/>
  <c r="AD18" i="7"/>
  <c r="AJ18" i="7" s="1"/>
  <c r="AC10" i="4"/>
  <c r="AI10" i="4" s="1"/>
  <c r="AD34" i="6"/>
  <c r="AJ34" i="6" s="1"/>
  <c r="AA10" i="4"/>
  <c r="AG10" i="4" s="1"/>
  <c r="AD31" i="6"/>
  <c r="AJ31" i="6" s="1"/>
  <c r="AD32" i="7"/>
  <c r="AJ32" i="7" s="1"/>
  <c r="AB26" i="7"/>
  <c r="AH26" i="7" s="1"/>
  <c r="Z29" i="6"/>
  <c r="AF29" i="6" s="1"/>
  <c r="AA20" i="7"/>
  <c r="AG20" i="7" s="1"/>
  <c r="AC22" i="7"/>
  <c r="AI22" i="7" s="1"/>
  <c r="Z23" i="5"/>
  <c r="AF23" i="5" s="1"/>
  <c r="AB5" i="2"/>
  <c r="AH5" i="2" s="1"/>
  <c r="AD10" i="4"/>
  <c r="AJ10" i="4" s="1"/>
  <c r="Z18" i="7"/>
  <c r="AF18" i="7" s="1"/>
  <c r="Z32" i="7"/>
  <c r="AF32" i="7" s="1"/>
  <c r="Z26" i="5"/>
  <c r="AF26" i="5" s="1"/>
  <c r="Z20" i="7"/>
  <c r="AF20" i="7" s="1"/>
  <c r="AA20" i="5"/>
  <c r="AG20" i="5" s="1"/>
  <c r="AA34" i="6"/>
  <c r="AG34" i="6" s="1"/>
  <c r="AD20" i="5"/>
  <c r="AJ20" i="5" s="1"/>
  <c r="Z21" i="5"/>
  <c r="AF21" i="5" s="1"/>
  <c r="AC6" i="7"/>
  <c r="AI6" i="7" s="1"/>
  <c r="AD24" i="7"/>
  <c r="AJ24" i="7" s="1"/>
  <c r="AD26" i="7"/>
  <c r="AJ26" i="7" s="1"/>
  <c r="AB33" i="7"/>
  <c r="AH33" i="7" s="1"/>
  <c r="AD28" i="6"/>
  <c r="AJ28" i="6" s="1"/>
  <c r="AA18" i="5"/>
  <c r="AG18" i="5" s="1"/>
  <c r="AA3" i="7"/>
  <c r="AG3" i="7" s="1"/>
  <c r="AA26" i="7"/>
  <c r="AG26" i="7" s="1"/>
  <c r="AD3" i="7"/>
  <c r="AJ3" i="7" s="1"/>
  <c r="AB24" i="5"/>
  <c r="AH24" i="5" s="1"/>
  <c r="AC26" i="7"/>
  <c r="AI26" i="7" s="1"/>
  <c r="AD4" i="2"/>
  <c r="AJ4" i="2" s="1"/>
  <c r="Z2" i="2"/>
  <c r="AF2" i="2" s="1"/>
  <c r="AA18" i="7"/>
  <c r="AG18" i="7" s="1"/>
  <c r="Z29" i="7"/>
  <c r="AF29" i="7" s="1"/>
  <c r="AC2" i="2"/>
  <c r="AI2" i="2" s="1"/>
  <c r="AB20" i="7"/>
  <c r="AH20" i="7" s="1"/>
  <c r="AC29" i="6"/>
  <c r="AI29" i="6" s="1"/>
  <c r="AA29" i="6"/>
  <c r="AG29" i="6" s="1"/>
  <c r="Z4" i="7"/>
  <c r="AF4" i="7" s="1"/>
  <c r="AC23" i="7"/>
  <c r="AI23" i="7" s="1"/>
  <c r="AA27" i="7"/>
  <c r="AG27" i="7" s="1"/>
  <c r="AB27" i="5"/>
  <c r="AH27" i="5" s="1"/>
  <c r="AB32" i="7"/>
  <c r="AH32" i="7" s="1"/>
  <c r="AB21" i="5"/>
  <c r="AH21" i="5" s="1"/>
  <c r="AD13" i="7"/>
  <c r="AJ13" i="7" s="1"/>
  <c r="AI46" i="2"/>
  <c r="AI47" i="2" s="1"/>
  <c r="AF45" i="7"/>
  <c r="AJ45" i="2"/>
  <c r="H35" i="1"/>
  <c r="H26" i="1"/>
  <c r="H30" i="1"/>
  <c r="L26" i="1"/>
  <c r="L30" i="1"/>
  <c r="L35" i="1"/>
  <c r="J24" i="1"/>
  <c r="AC24" i="1"/>
  <c r="AI24" i="1" s="1"/>
  <c r="J28" i="1"/>
  <c r="AC28" i="1"/>
  <c r="AI28" i="1" s="1"/>
  <c r="J32" i="1"/>
  <c r="J33" i="1"/>
  <c r="H2" i="1"/>
  <c r="L2" i="1"/>
  <c r="H24" i="1"/>
  <c r="L24" i="1"/>
  <c r="J26" i="1"/>
  <c r="H28" i="1"/>
  <c r="L28" i="1"/>
  <c r="J30" i="1"/>
  <c r="H32" i="1"/>
  <c r="H33" i="1"/>
  <c r="L33" i="1"/>
  <c r="J35" i="1"/>
  <c r="J2" i="1"/>
  <c r="AD32" i="1"/>
  <c r="AJ32" i="1" s="1"/>
  <c r="I22" i="1"/>
  <c r="K22" i="1"/>
  <c r="AA23" i="1"/>
  <c r="AG23" i="1" s="1"/>
  <c r="AA25" i="1"/>
  <c r="AG25" i="1" s="1"/>
  <c r="H22" i="1"/>
  <c r="J22" i="1"/>
  <c r="AD22" i="1"/>
  <c r="AJ22" i="1" s="1"/>
  <c r="L23" i="1"/>
  <c r="J23" i="1"/>
  <c r="H23" i="1"/>
  <c r="K23" i="1"/>
  <c r="L27" i="1"/>
  <c r="J27" i="1"/>
  <c r="H27" i="1"/>
  <c r="K27" i="1"/>
  <c r="AA29" i="1"/>
  <c r="AG29" i="1" s="1"/>
  <c r="AC30" i="1"/>
  <c r="AI30" i="1" s="1"/>
  <c r="L31" i="1"/>
  <c r="J31" i="1"/>
  <c r="H31" i="1"/>
  <c r="K31" i="1"/>
  <c r="L34" i="1"/>
  <c r="J34" i="1"/>
  <c r="H34" i="1"/>
  <c r="I34" i="1"/>
  <c r="L25" i="1"/>
  <c r="J25" i="1"/>
  <c r="H25" i="1"/>
  <c r="K25" i="1"/>
  <c r="I27" i="1"/>
  <c r="L29" i="1"/>
  <c r="J29" i="1"/>
  <c r="H29" i="1"/>
  <c r="K29" i="1"/>
  <c r="I31" i="1"/>
  <c r="AC33" i="1"/>
  <c r="AI33" i="1" s="1"/>
  <c r="K34" i="1"/>
  <c r="I24" i="1"/>
  <c r="I26" i="1"/>
  <c r="I28" i="1"/>
  <c r="I30" i="1"/>
  <c r="I32" i="1"/>
  <c r="K32" i="1"/>
  <c r="I33" i="1"/>
  <c r="I35" i="1"/>
  <c r="H18" i="1"/>
  <c r="H8" i="1"/>
  <c r="H6" i="1"/>
  <c r="L14" i="1"/>
  <c r="L6" i="1"/>
  <c r="L8" i="1"/>
  <c r="H14" i="1"/>
  <c r="L18" i="1"/>
  <c r="J4" i="1"/>
  <c r="H4" i="1"/>
  <c r="L4" i="1"/>
  <c r="J6" i="1"/>
  <c r="AC6" i="1"/>
  <c r="AI6" i="1" s="1"/>
  <c r="J10" i="1"/>
  <c r="J12" i="1"/>
  <c r="J16" i="1"/>
  <c r="J20" i="1"/>
  <c r="J8" i="1"/>
  <c r="H10" i="1"/>
  <c r="L10" i="1"/>
  <c r="H12" i="1"/>
  <c r="L12" i="1"/>
  <c r="J14" i="1"/>
  <c r="H16" i="1"/>
  <c r="L16" i="1"/>
  <c r="J18" i="1"/>
  <c r="H20" i="1"/>
  <c r="L20" i="1"/>
  <c r="L5" i="1"/>
  <c r="J5" i="1"/>
  <c r="H5" i="1"/>
  <c r="I5" i="1"/>
  <c r="AA3" i="1"/>
  <c r="AG3" i="1" s="1"/>
  <c r="AC4" i="1"/>
  <c r="AI4" i="1" s="1"/>
  <c r="K5" i="1"/>
  <c r="AA7" i="1"/>
  <c r="AG7" i="1" s="1"/>
  <c r="L3" i="1"/>
  <c r="J3" i="1"/>
  <c r="H3" i="1"/>
  <c r="K3" i="1"/>
  <c r="L7" i="1"/>
  <c r="J7" i="1"/>
  <c r="H7" i="1"/>
  <c r="K7" i="1"/>
  <c r="I9" i="1"/>
  <c r="K9" i="1"/>
  <c r="AA11" i="1"/>
  <c r="AG11" i="1" s="1"/>
  <c r="AC12" i="1"/>
  <c r="AI12" i="1" s="1"/>
  <c r="AA15" i="1"/>
  <c r="AG15" i="1" s="1"/>
  <c r="AC16" i="1"/>
  <c r="AI16" i="1" s="1"/>
  <c r="L17" i="1"/>
  <c r="J17" i="1"/>
  <c r="H17" i="1"/>
  <c r="K17" i="1"/>
  <c r="AA19" i="1"/>
  <c r="AG19" i="1" s="1"/>
  <c r="AC20" i="1"/>
  <c r="AI20" i="1" s="1"/>
  <c r="K21" i="1"/>
  <c r="I21" i="1"/>
  <c r="L21" i="1"/>
  <c r="H21" i="1"/>
  <c r="I2" i="1"/>
  <c r="I4" i="1"/>
  <c r="I6" i="1"/>
  <c r="I8" i="1"/>
  <c r="H9" i="1"/>
  <c r="J9" i="1"/>
  <c r="I10" i="1"/>
  <c r="L11" i="1"/>
  <c r="J11" i="1"/>
  <c r="H11" i="1"/>
  <c r="K11" i="1"/>
  <c r="L15" i="1"/>
  <c r="J15" i="1"/>
  <c r="H15" i="1"/>
  <c r="K15" i="1"/>
  <c r="I17" i="1"/>
  <c r="L19" i="1"/>
  <c r="J19" i="1"/>
  <c r="H19" i="1"/>
  <c r="K19" i="1"/>
  <c r="J21" i="1"/>
  <c r="I12" i="1"/>
  <c r="I14" i="1"/>
  <c r="I16" i="1"/>
  <c r="I18" i="1"/>
  <c r="I20" i="1"/>
  <c r="N21" i="1"/>
  <c r="V27" i="1"/>
  <c r="R16" i="1"/>
  <c r="V17" i="1"/>
  <c r="V2" i="1"/>
  <c r="V9" i="1"/>
  <c r="P35" i="1"/>
  <c r="P34" i="1"/>
  <c r="T18" i="1"/>
  <c r="X26" i="1"/>
  <c r="V14" i="1"/>
  <c r="R15" i="1"/>
  <c r="T34" i="1"/>
  <c r="P2" i="1"/>
  <c r="N4" i="1"/>
  <c r="N34" i="1"/>
  <c r="N3" i="1"/>
  <c r="R6" i="1"/>
  <c r="Q25" i="1"/>
  <c r="X7" i="1"/>
  <c r="O6" i="1"/>
  <c r="X27" i="1"/>
  <c r="X2" i="1"/>
  <c r="T30" i="1"/>
  <c r="P19" i="1"/>
  <c r="P3" i="1"/>
  <c r="T16" i="1"/>
  <c r="P29" i="1"/>
  <c r="V35" i="1"/>
  <c r="R34" i="1"/>
  <c r="T2" i="1"/>
  <c r="R8" i="1"/>
  <c r="N19" i="1"/>
  <c r="N17" i="1"/>
  <c r="R21" i="1"/>
  <c r="V26" i="1"/>
  <c r="V8" i="1"/>
  <c r="V33" i="1"/>
  <c r="V22" i="1"/>
  <c r="N5" i="1"/>
  <c r="T4" i="1"/>
  <c r="X29" i="1"/>
  <c r="P11" i="1"/>
  <c r="X18" i="1"/>
  <c r="R27" i="1"/>
  <c r="U6" i="1"/>
  <c r="T32" i="1"/>
  <c r="N23" i="1"/>
  <c r="T6" i="1"/>
  <c r="X11" i="1"/>
  <c r="T9" i="1"/>
  <c r="N35" i="1"/>
  <c r="N25" i="1"/>
  <c r="N33" i="1"/>
  <c r="V11" i="1"/>
  <c r="X33" i="1"/>
  <c r="N24" i="1"/>
  <c r="N28" i="1"/>
  <c r="V23" i="1"/>
  <c r="T31" i="1"/>
  <c r="P26" i="1"/>
  <c r="T29" i="1"/>
  <c r="X34" i="1"/>
  <c r="N18" i="1"/>
  <c r="T10" i="1"/>
  <c r="T8" i="1"/>
  <c r="O9" i="1"/>
  <c r="P14" i="1"/>
  <c r="W25" i="1"/>
  <c r="N14" i="1"/>
  <c r="P25" i="1"/>
  <c r="T22" i="1"/>
  <c r="V31" i="1"/>
  <c r="N31" i="1"/>
  <c r="N26" i="1"/>
  <c r="V12" i="1"/>
  <c r="X16" i="1"/>
  <c r="V18" i="1"/>
  <c r="V28" i="1"/>
  <c r="P9" i="1"/>
  <c r="P7" i="1"/>
  <c r="T23" i="1"/>
  <c r="U9" i="1"/>
  <c r="N32" i="1"/>
  <c r="T21" i="1"/>
  <c r="V25" i="1"/>
  <c r="R18" i="1"/>
  <c r="O12" i="1"/>
  <c r="R2" i="1"/>
  <c r="R19" i="1"/>
  <c r="R26" i="1"/>
  <c r="P20" i="1"/>
  <c r="V7" i="1"/>
  <c r="N10" i="1"/>
  <c r="X12" i="1"/>
  <c r="P30" i="1"/>
  <c r="V3" i="1"/>
  <c r="R17" i="1"/>
  <c r="N15" i="1"/>
  <c r="T28" i="1"/>
  <c r="R20" i="1"/>
  <c r="T3" i="1"/>
  <c r="T19" i="1"/>
  <c r="X5" i="1"/>
  <c r="V34" i="1"/>
  <c r="R35" i="1"/>
  <c r="X17" i="1"/>
  <c r="R10" i="1"/>
  <c r="T26" i="1"/>
  <c r="X35" i="1"/>
  <c r="R23" i="1"/>
  <c r="T24" i="1"/>
  <c r="R28" i="1"/>
  <c r="V30" i="1"/>
  <c r="R14" i="1"/>
  <c r="N2" i="1"/>
  <c r="X14" i="1"/>
  <c r="Q11" i="1"/>
  <c r="X8" i="1"/>
  <c r="W9" i="1"/>
  <c r="V15" i="1"/>
  <c r="X19" i="1"/>
  <c r="V21" i="1"/>
  <c r="T25" i="1"/>
  <c r="T5" i="1"/>
  <c r="R30" i="1"/>
  <c r="U12" i="1"/>
  <c r="R29" i="1"/>
  <c r="R4" i="1"/>
  <c r="R7" i="1"/>
  <c r="V19" i="1"/>
  <c r="P15" i="1"/>
  <c r="N30" i="1"/>
  <c r="V16" i="1"/>
  <c r="V4" i="1"/>
  <c r="X15" i="1"/>
  <c r="V20" i="1"/>
  <c r="X20" i="1"/>
  <c r="V24" i="1"/>
  <c r="P8" i="1"/>
  <c r="P24" i="1"/>
  <c r="T14" i="1"/>
  <c r="R24" i="1"/>
  <c r="X21" i="1"/>
  <c r="V29" i="1"/>
  <c r="R3" i="1"/>
  <c r="X28" i="1"/>
  <c r="P16" i="1"/>
  <c r="P21" i="1"/>
  <c r="Q9" i="1"/>
  <c r="P27" i="1"/>
  <c r="T35" i="1"/>
  <c r="P5" i="1"/>
  <c r="P33" i="1"/>
  <c r="R12" i="1"/>
  <c r="V10" i="1"/>
  <c r="T15" i="1"/>
  <c r="N8" i="1"/>
  <c r="V5" i="1"/>
  <c r="P18" i="1"/>
  <c r="P10" i="1"/>
  <c r="P32" i="1"/>
  <c r="X3" i="1"/>
  <c r="N9" i="1"/>
  <c r="P6" i="1"/>
  <c r="P31" i="1"/>
  <c r="T7" i="1"/>
  <c r="X10" i="1"/>
  <c r="P22" i="1"/>
  <c r="W11" i="1"/>
  <c r="N16" i="1"/>
  <c r="X23" i="1"/>
  <c r="T33" i="1"/>
  <c r="N22" i="1"/>
  <c r="R31" i="1"/>
  <c r="N29" i="1"/>
  <c r="R25" i="1"/>
  <c r="X30" i="1"/>
  <c r="N11" i="1"/>
  <c r="V32" i="1"/>
  <c r="N6" i="1"/>
  <c r="P4" i="1"/>
  <c r="X6" i="1"/>
  <c r="N12" i="1"/>
  <c r="P28" i="1"/>
  <c r="T20" i="1"/>
  <c r="R33" i="1"/>
  <c r="X24" i="1"/>
  <c r="P23" i="1"/>
  <c r="P12" i="1"/>
  <c r="T12" i="1"/>
  <c r="T27" i="1"/>
  <c r="P17" i="1"/>
  <c r="X4" i="1"/>
  <c r="X31" i="1"/>
  <c r="R11" i="1"/>
  <c r="R5" i="1"/>
  <c r="N20" i="1"/>
  <c r="N7" i="1"/>
  <c r="N27" i="1"/>
  <c r="X25" i="1"/>
  <c r="V6" i="1"/>
  <c r="T11" i="1"/>
  <c r="T17" i="1"/>
  <c r="AG48" i="4" l="1"/>
  <c r="AG49" i="4" s="1"/>
  <c r="I49" i="4" s="1"/>
  <c r="AH46" i="5"/>
  <c r="AH47" i="5" s="1"/>
  <c r="AF46" i="3"/>
  <c r="AF47" i="3" s="1"/>
  <c r="AF45" i="4"/>
  <c r="AF48" i="4" s="1"/>
  <c r="AF49" i="4" s="1"/>
  <c r="H49" i="4" s="1"/>
  <c r="AF46" i="7"/>
  <c r="AF47" i="7" s="1"/>
  <c r="AF48" i="7" s="1"/>
  <c r="AF49" i="7" s="1"/>
  <c r="H49" i="7" s="1"/>
  <c r="AJ46" i="7"/>
  <c r="AJ47" i="7" s="1"/>
  <c r="AI45" i="5"/>
  <c r="AI45" i="7"/>
  <c r="AH46" i="4"/>
  <c r="AH47" i="4" s="1"/>
  <c r="AH46" i="2"/>
  <c r="AH47" i="2" s="1"/>
  <c r="AF45" i="2"/>
  <c r="AJ46" i="5"/>
  <c r="AJ47" i="5" s="1"/>
  <c r="AG46" i="5"/>
  <c r="AG47" i="5" s="1"/>
  <c r="AG45" i="2"/>
  <c r="AG46" i="2"/>
  <c r="AG47" i="2" s="1"/>
  <c r="AG46" i="7"/>
  <c r="AG47" i="7" s="1"/>
  <c r="AF45" i="6"/>
  <c r="AH45" i="7"/>
  <c r="AI46" i="5"/>
  <c r="AI47" i="5" s="1"/>
  <c r="AI46" i="7"/>
  <c r="AI47" i="7" s="1"/>
  <c r="AJ45" i="4"/>
  <c r="AJ45" i="5"/>
  <c r="AF45" i="3"/>
  <c r="AI48" i="6"/>
  <c r="AI49" i="6" s="1"/>
  <c r="K49" i="6" s="1"/>
  <c r="AH45" i="2"/>
  <c r="AH48" i="2" s="1"/>
  <c r="AH49" i="2" s="1"/>
  <c r="J49" i="2" s="1"/>
  <c r="AJ45" i="6"/>
  <c r="AJ48" i="6" s="1"/>
  <c r="AJ49" i="6" s="1"/>
  <c r="L49" i="6" s="1"/>
  <c r="AG45" i="4"/>
  <c r="AG45" i="6"/>
  <c r="AI45" i="6"/>
  <c r="AG48" i="7"/>
  <c r="AG49" i="7" s="1"/>
  <c r="I49" i="7" s="1"/>
  <c r="AJ48" i="3"/>
  <c r="AJ49" i="3" s="1"/>
  <c r="L49" i="3" s="1"/>
  <c r="AJ48" i="5"/>
  <c r="AJ49" i="5" s="1"/>
  <c r="L49" i="5" s="1"/>
  <c r="AG46" i="6"/>
  <c r="AG47" i="6" s="1"/>
  <c r="AG48" i="6" s="1"/>
  <c r="AG49" i="6" s="1"/>
  <c r="I49" i="6" s="1"/>
  <c r="AF46" i="5"/>
  <c r="AF47" i="5" s="1"/>
  <c r="AF46" i="6"/>
  <c r="AF47" i="6" s="1"/>
  <c r="AI46" i="4"/>
  <c r="AI47" i="4" s="1"/>
  <c r="AI48" i="4" s="1"/>
  <c r="AI49" i="4" s="1"/>
  <c r="K49" i="4" s="1"/>
  <c r="AI45" i="3"/>
  <c r="AI46" i="3"/>
  <c r="AI47" i="3" s="1"/>
  <c r="AH45" i="3"/>
  <c r="AH46" i="3"/>
  <c r="AH47" i="3" s="1"/>
  <c r="AG45" i="5"/>
  <c r="AH45" i="4"/>
  <c r="AH48" i="4" s="1"/>
  <c r="AH49" i="4" s="1"/>
  <c r="J49" i="4" s="1"/>
  <c r="AH46" i="7"/>
  <c r="AH47" i="7" s="1"/>
  <c r="AH48" i="7" s="1"/>
  <c r="AH49" i="7" s="1"/>
  <c r="J49" i="7" s="1"/>
  <c r="AH45" i="6"/>
  <c r="AH46" i="6"/>
  <c r="AH47" i="6" s="1"/>
  <c r="AG46" i="3"/>
  <c r="AG47" i="3" s="1"/>
  <c r="AH45" i="5"/>
  <c r="AH48" i="5" s="1"/>
  <c r="AH49" i="5" s="1"/>
  <c r="J49" i="5" s="1"/>
  <c r="AJ48" i="2"/>
  <c r="AJ49" i="2" s="1"/>
  <c r="L49" i="2" s="1"/>
  <c r="AJ45" i="7"/>
  <c r="AF46" i="2"/>
  <c r="AF47" i="2" s="1"/>
  <c r="AF48" i="2" s="1"/>
  <c r="AF49" i="2" s="1"/>
  <c r="H49" i="2" s="1"/>
  <c r="AJ48" i="4"/>
  <c r="AJ49" i="4" s="1"/>
  <c r="L49" i="4" s="1"/>
  <c r="AG45" i="3"/>
  <c r="AG48" i="3" s="1"/>
  <c r="AG49" i="3" s="1"/>
  <c r="I49" i="3" s="1"/>
  <c r="AI45" i="2"/>
  <c r="AI48" i="2" s="1"/>
  <c r="AI49" i="2" s="1"/>
  <c r="K49" i="2" s="1"/>
  <c r="AJ46" i="3"/>
  <c r="AJ47" i="3" s="1"/>
  <c r="AF45" i="5"/>
  <c r="AF48" i="5" s="1"/>
  <c r="AF49" i="5" s="1"/>
  <c r="H49" i="5" s="1"/>
  <c r="Z35" i="1"/>
  <c r="AF35" i="1" s="1"/>
  <c r="AD24" i="1"/>
  <c r="AJ24" i="1" s="1"/>
  <c r="AB24" i="1"/>
  <c r="AH24" i="1" s="1"/>
  <c r="Z26" i="1"/>
  <c r="AF26" i="1" s="1"/>
  <c r="AB28" i="1"/>
  <c r="AH28" i="1" s="1"/>
  <c r="Z30" i="1"/>
  <c r="AF30" i="1" s="1"/>
  <c r="AD26" i="1"/>
  <c r="AJ26" i="1" s="1"/>
  <c r="AD6" i="1"/>
  <c r="AJ6" i="1" s="1"/>
  <c r="AD2" i="1"/>
  <c r="AJ2" i="1" s="1"/>
  <c r="Z28" i="1"/>
  <c r="AF28" i="1" s="1"/>
  <c r="AB2" i="1"/>
  <c r="AH2" i="1" s="1"/>
  <c r="AC2" i="1"/>
  <c r="AI2" i="1" s="1"/>
  <c r="AC35" i="1"/>
  <c r="AI35" i="1" s="1"/>
  <c r="AD21" i="1"/>
  <c r="AJ21" i="1" s="1"/>
  <c r="Z33" i="1"/>
  <c r="AF33" i="1" s="1"/>
  <c r="AB8" i="1"/>
  <c r="AH8" i="1" s="1"/>
  <c r="AC14" i="1"/>
  <c r="AI14" i="1" s="1"/>
  <c r="AB35" i="1"/>
  <c r="AH35" i="1" s="1"/>
  <c r="AB30" i="1"/>
  <c r="AH30" i="1" s="1"/>
  <c r="AD18" i="1"/>
  <c r="AJ18" i="1" s="1"/>
  <c r="AB12" i="1"/>
  <c r="AH12" i="1" s="1"/>
  <c r="AD8" i="1"/>
  <c r="AJ8" i="1" s="1"/>
  <c r="Z8" i="1"/>
  <c r="AF8" i="1" s="1"/>
  <c r="AD35" i="1"/>
  <c r="AJ35" i="1" s="1"/>
  <c r="AC31" i="1"/>
  <c r="AI31" i="1" s="1"/>
  <c r="AD28" i="1"/>
  <c r="AJ28" i="1" s="1"/>
  <c r="AB26" i="1"/>
  <c r="AH26" i="1" s="1"/>
  <c r="AD30" i="1"/>
  <c r="AJ30" i="1" s="1"/>
  <c r="Z18" i="1"/>
  <c r="AF18" i="1" s="1"/>
  <c r="Z2" i="1"/>
  <c r="AF2" i="1" s="1"/>
  <c r="AA32" i="1"/>
  <c r="AG32" i="1" s="1"/>
  <c r="Z24" i="1"/>
  <c r="AF24" i="1" s="1"/>
  <c r="Z32" i="1"/>
  <c r="AF32" i="1" s="1"/>
  <c r="AB33" i="1"/>
  <c r="AH33" i="1" s="1"/>
  <c r="AD33" i="1"/>
  <c r="AJ33" i="1" s="1"/>
  <c r="AD14" i="1"/>
  <c r="AJ14" i="1" s="1"/>
  <c r="AB32" i="1"/>
  <c r="AH32" i="1" s="1"/>
  <c r="AC34" i="1"/>
  <c r="AI34" i="1" s="1"/>
  <c r="AC27" i="1"/>
  <c r="AI27" i="1" s="1"/>
  <c r="Z22" i="1"/>
  <c r="AF22" i="1" s="1"/>
  <c r="AA34" i="1"/>
  <c r="AG34" i="1" s="1"/>
  <c r="AC32" i="1"/>
  <c r="AI32" i="1" s="1"/>
  <c r="AA31" i="1"/>
  <c r="AG31" i="1" s="1"/>
  <c r="AA27" i="1"/>
  <c r="AG27" i="1" s="1"/>
  <c r="AC25" i="1"/>
  <c r="AI25" i="1" s="1"/>
  <c r="AC29" i="1"/>
  <c r="AI29" i="1" s="1"/>
  <c r="AB22" i="1"/>
  <c r="AH22" i="1" s="1"/>
  <c r="AC26" i="1"/>
  <c r="AI26" i="1" s="1"/>
  <c r="AC23" i="1"/>
  <c r="AI23" i="1" s="1"/>
  <c r="Z14" i="1"/>
  <c r="AF14" i="1" s="1"/>
  <c r="Z6" i="1"/>
  <c r="AF6" i="1" s="1"/>
  <c r="AB4" i="1"/>
  <c r="AH4" i="1" s="1"/>
  <c r="AB21" i="1"/>
  <c r="AH21" i="1" s="1"/>
  <c r="AD20" i="1"/>
  <c r="AJ20" i="1" s="1"/>
  <c r="Z21" i="1"/>
  <c r="AF21" i="1" s="1"/>
  <c r="AA5" i="1"/>
  <c r="AG5" i="1" s="1"/>
  <c r="AD4" i="1"/>
  <c r="AJ4" i="1" s="1"/>
  <c r="AC18" i="1"/>
  <c r="AI18" i="1" s="1"/>
  <c r="Z12" i="1"/>
  <c r="AF12" i="1" s="1"/>
  <c r="AB18" i="1"/>
  <c r="AH18" i="1" s="1"/>
  <c r="AB14" i="1"/>
  <c r="AH14" i="1" s="1"/>
  <c r="AD10" i="1"/>
  <c r="AJ10" i="1" s="1"/>
  <c r="AB20" i="1"/>
  <c r="AH20" i="1" s="1"/>
  <c r="AB16" i="1"/>
  <c r="AH16" i="1" s="1"/>
  <c r="AB6" i="1"/>
  <c r="AH6" i="1" s="1"/>
  <c r="AC8" i="1"/>
  <c r="AI8" i="1" s="1"/>
  <c r="AB10" i="1"/>
  <c r="AH10" i="1" s="1"/>
  <c r="AD16" i="1"/>
  <c r="AJ16" i="1" s="1"/>
  <c r="Z4" i="1"/>
  <c r="AF4" i="1" s="1"/>
  <c r="Z20" i="1"/>
  <c r="AF20" i="1" s="1"/>
  <c r="Z16" i="1"/>
  <c r="AF16" i="1" s="1"/>
  <c r="AD12" i="1"/>
  <c r="AJ12" i="1" s="1"/>
  <c r="Z10" i="1"/>
  <c r="AF10" i="1" s="1"/>
  <c r="AC15" i="1"/>
  <c r="AI15" i="1" s="1"/>
  <c r="AA9" i="1"/>
  <c r="AG9" i="1" s="1"/>
  <c r="AC7" i="1"/>
  <c r="AI7" i="1" s="1"/>
  <c r="AC17" i="1"/>
  <c r="AI17" i="1" s="1"/>
  <c r="AA17" i="1"/>
  <c r="AG17" i="1" s="1"/>
  <c r="AC19" i="1"/>
  <c r="AI19" i="1" s="1"/>
  <c r="AC11" i="1"/>
  <c r="AI11" i="1" s="1"/>
  <c r="AC5" i="1"/>
  <c r="AI5" i="1" s="1"/>
  <c r="AC10" i="1"/>
  <c r="AI10" i="1" s="1"/>
  <c r="AC9" i="1"/>
  <c r="AI9" i="1" s="1"/>
  <c r="AD9" i="1"/>
  <c r="AJ9" i="1" s="1"/>
  <c r="AC3" i="1"/>
  <c r="AI3" i="1" s="1"/>
  <c r="AI48" i="3" l="1"/>
  <c r="AI49" i="3" s="1"/>
  <c r="K49" i="3" s="1"/>
  <c r="AJ48" i="7"/>
  <c r="AJ49" i="7" s="1"/>
  <c r="L49" i="7" s="1"/>
  <c r="AG48" i="5"/>
  <c r="AG49" i="5" s="1"/>
  <c r="I49" i="5" s="1"/>
  <c r="AF48" i="6"/>
  <c r="AF49" i="6" s="1"/>
  <c r="H49" i="6" s="1"/>
  <c r="AF48" i="3"/>
  <c r="AF49" i="3" s="1"/>
  <c r="H49" i="3" s="1"/>
  <c r="AG48" i="2"/>
  <c r="AG49" i="2" s="1"/>
  <c r="I49" i="2" s="1"/>
  <c r="AI48" i="7"/>
  <c r="AI49" i="7" s="1"/>
  <c r="K49" i="7" s="1"/>
  <c r="AI48" i="5"/>
  <c r="AI49" i="5" s="1"/>
  <c r="K49" i="5" s="1"/>
  <c r="AH48" i="3"/>
  <c r="AH49" i="3" s="1"/>
  <c r="J49" i="3" s="1"/>
  <c r="AH48" i="6"/>
  <c r="AH49" i="6" s="1"/>
  <c r="J49" i="6" s="1"/>
  <c r="Z31" i="1"/>
  <c r="AF31" i="1" s="1"/>
  <c r="AA30" i="1"/>
  <c r="AG30" i="1" s="1"/>
  <c r="AA26" i="1"/>
  <c r="AG26" i="1" s="1"/>
  <c r="AA24" i="1"/>
  <c r="AG24" i="1" s="1"/>
  <c r="AA28" i="1"/>
  <c r="AG28" i="1" s="1"/>
  <c r="AD31" i="1"/>
  <c r="AJ31" i="1" s="1"/>
  <c r="AC22" i="1"/>
  <c r="AI22" i="1" s="1"/>
  <c r="AA35" i="1"/>
  <c r="AG35" i="1" s="1"/>
  <c r="AA22" i="1"/>
  <c r="AG22" i="1" s="1"/>
  <c r="AD25" i="1"/>
  <c r="AJ25" i="1" s="1"/>
  <c r="AB34" i="1"/>
  <c r="AH34" i="1" s="1"/>
  <c r="AB31" i="1"/>
  <c r="AH31" i="1" s="1"/>
  <c r="AB23" i="1"/>
  <c r="AH23" i="1" s="1"/>
  <c r="AD23" i="1"/>
  <c r="AJ23" i="1" s="1"/>
  <c r="Z23" i="1"/>
  <c r="AF23" i="1" s="1"/>
  <c r="AD27" i="1"/>
  <c r="AJ27" i="1" s="1"/>
  <c r="Z27" i="1"/>
  <c r="AF27" i="1" s="1"/>
  <c r="AD34" i="1"/>
  <c r="AJ34" i="1" s="1"/>
  <c r="Z34" i="1"/>
  <c r="AF34" i="1" s="1"/>
  <c r="AB25" i="1"/>
  <c r="AH25" i="1" s="1"/>
  <c r="AB29" i="1"/>
  <c r="AH29" i="1" s="1"/>
  <c r="AB27" i="1"/>
  <c r="AH27" i="1" s="1"/>
  <c r="Z25" i="1"/>
  <c r="AF25" i="1" s="1"/>
  <c r="AD29" i="1"/>
  <c r="AJ29" i="1" s="1"/>
  <c r="Z29" i="1"/>
  <c r="AF29" i="1" s="1"/>
  <c r="AA33" i="1"/>
  <c r="AG33" i="1" s="1"/>
  <c r="AA2" i="1"/>
  <c r="AG2" i="1" s="1"/>
  <c r="AA6" i="1"/>
  <c r="AG6" i="1" s="1"/>
  <c r="AA14" i="1"/>
  <c r="AG14" i="1" s="1"/>
  <c r="AA18" i="1"/>
  <c r="AG18" i="1" s="1"/>
  <c r="AD7" i="1"/>
  <c r="AJ7" i="1" s="1"/>
  <c r="Z7" i="1"/>
  <c r="AF7" i="1" s="1"/>
  <c r="AD17" i="1"/>
  <c r="AJ17" i="1" s="1"/>
  <c r="Z17" i="1"/>
  <c r="AF17" i="1" s="1"/>
  <c r="Z3" i="1"/>
  <c r="AF3" i="1" s="1"/>
  <c r="AB7" i="1"/>
  <c r="AH7" i="1" s="1"/>
  <c r="AB15" i="1"/>
  <c r="AH15" i="1" s="1"/>
  <c r="Z15" i="1"/>
  <c r="AF15" i="1" s="1"/>
  <c r="Z19" i="1"/>
  <c r="AF19" i="1" s="1"/>
  <c r="AD15" i="1"/>
  <c r="AJ15" i="1" s="1"/>
  <c r="AD19" i="1"/>
  <c r="AJ19" i="1" s="1"/>
  <c r="AB3" i="1"/>
  <c r="AH3" i="1" s="1"/>
  <c r="AB5" i="1"/>
  <c r="AH5" i="1" s="1"/>
  <c r="AA21" i="1"/>
  <c r="AG21" i="1" s="1"/>
  <c r="AA4" i="1"/>
  <c r="AG4" i="1" s="1"/>
  <c r="AA8" i="1"/>
  <c r="AG8" i="1" s="1"/>
  <c r="AB9" i="1"/>
  <c r="AH9" i="1" s="1"/>
  <c r="AD11" i="1"/>
  <c r="AJ11" i="1" s="1"/>
  <c r="Z11" i="1"/>
  <c r="AF11" i="1" s="1"/>
  <c r="AA12" i="1"/>
  <c r="AG12" i="1" s="1"/>
  <c r="AA16" i="1"/>
  <c r="AG16" i="1" s="1"/>
  <c r="AA20" i="1"/>
  <c r="AG20" i="1" s="1"/>
  <c r="AD5" i="1"/>
  <c r="AJ5" i="1" s="1"/>
  <c r="Z5" i="1"/>
  <c r="AF5" i="1" s="1"/>
  <c r="AD3" i="1"/>
  <c r="AJ3" i="1" s="1"/>
  <c r="AB17" i="1"/>
  <c r="AH17" i="1" s="1"/>
  <c r="AC21" i="1"/>
  <c r="AI21" i="1" s="1"/>
  <c r="Z9" i="1"/>
  <c r="AF9" i="1" s="1"/>
  <c r="AA10" i="1"/>
  <c r="AG10" i="1" s="1"/>
  <c r="AB11" i="1"/>
  <c r="AH11" i="1" s="1"/>
  <c r="AB19" i="1"/>
  <c r="AH19" i="1" s="1"/>
  <c r="AI47" i="1" l="1"/>
  <c r="AI48" i="1" s="1"/>
  <c r="AF46" i="1"/>
  <c r="AF47" i="1"/>
  <c r="AF48" i="1" s="1"/>
  <c r="AH46" i="1"/>
  <c r="AJ46" i="1"/>
  <c r="AJ47" i="1"/>
  <c r="AJ48" i="1" s="1"/>
  <c r="AG46" i="1"/>
  <c r="AG47" i="1"/>
  <c r="AG48" i="1" s="1"/>
  <c r="AI46" i="1"/>
  <c r="AH47" i="1"/>
  <c r="AH48" i="1" s="1"/>
  <c r="AI49" i="1" l="1"/>
  <c r="AI50" i="1" s="1"/>
  <c r="K50" i="1" s="1"/>
  <c r="AH49" i="1"/>
  <c r="AH50" i="1" s="1"/>
  <c r="J50" i="1" s="1"/>
  <c r="AF49" i="1"/>
  <c r="AF50" i="1" s="1"/>
  <c r="H50" i="1" s="1"/>
  <c r="AG49" i="1"/>
  <c r="AG50" i="1" s="1"/>
  <c r="I50" i="1" s="1"/>
  <c r="AJ49" i="1"/>
  <c r="AJ50" i="1" s="1"/>
  <c r="L50" i="1" s="1"/>
</calcChain>
</file>

<file path=xl/sharedStrings.xml><?xml version="1.0" encoding="utf-8"?>
<sst xmlns="http://schemas.openxmlformats.org/spreadsheetml/2006/main" count="222" uniqueCount="51">
  <si>
    <t>A</t>
  </si>
  <si>
    <t>D</t>
  </si>
  <si>
    <t>F</t>
  </si>
  <si>
    <t>H</t>
  </si>
  <si>
    <t>P</t>
  </si>
  <si>
    <t>R</t>
  </si>
  <si>
    <t>thornhill and gangestad - attractiveness</t>
  </si>
  <si>
    <t>thornhill and gangestad 1999</t>
  </si>
  <si>
    <t>gangestad and thornhill 1998</t>
  </si>
  <si>
    <t>honekopp et al 2004</t>
  </si>
  <si>
    <t>hughes et al 2002</t>
  </si>
  <si>
    <t>thornhil and gangestad 2006</t>
  </si>
  <si>
    <t>gangestad et al 2010</t>
  </si>
  <si>
    <t>milne et al 2003</t>
  </si>
  <si>
    <t>waynforth 1998</t>
  </si>
  <si>
    <t>lalumiere et al 1999</t>
  </si>
  <si>
    <t>kieser et al 2007</t>
  </si>
  <si>
    <t>benderlioglu and nelson 2004</t>
  </si>
  <si>
    <t>van dongen et al 2009</t>
  </si>
  <si>
    <t>barden 1980</t>
  </si>
  <si>
    <t>gangestad and thornhill 2003 body FA</t>
  </si>
  <si>
    <t>furlow et al 1997 study 1</t>
  </si>
  <si>
    <t>furlow et al 1997 study 2</t>
  </si>
  <si>
    <t>thoma et al 2005</t>
  </si>
  <si>
    <t>thoma et al 2008</t>
  </si>
  <si>
    <t>prokosch et al 2005</t>
  </si>
  <si>
    <t>luxen and buunk 2006</t>
  </si>
  <si>
    <t>bates 2006 study 1</t>
  </si>
  <si>
    <t>bates 2006 study 2</t>
  </si>
  <si>
    <t>rahman et al 2004</t>
  </si>
  <si>
    <t>euler et al 2009</t>
  </si>
  <si>
    <t>molina and buschang 1984</t>
  </si>
  <si>
    <t>gangestad et al 2001</t>
  </si>
  <si>
    <t>thornhill and gangestad 1994</t>
  </si>
  <si>
    <t>gangestad and thornhill 1997</t>
  </si>
  <si>
    <t>thornhill et al 1995</t>
  </si>
  <si>
    <t>firman et al 2003</t>
  </si>
  <si>
    <t>manning et al 1998</t>
  </si>
  <si>
    <t>gangestad et al 2005</t>
  </si>
  <si>
    <t>AUTHORS</t>
  </si>
  <si>
    <t>DF</t>
  </si>
  <si>
    <t>T</t>
  </si>
  <si>
    <t>SQRT(N)</t>
  </si>
  <si>
    <t>NON-CENTRALITY PARAMETERS (FOR R ON LINE 43)</t>
  </si>
  <si>
    <t>PROPORTION OF NON-CENTRAL DISTRIBUTION SIGNIFICANT</t>
  </si>
  <si>
    <t>P AMONG SIGNIFICANT VALUES IN NON-CENTRAL DISTRIBUITION</t>
  </si>
  <si>
    <t>Z VALUES OF NON-CENTRAL PP (FOR R ON LINE 27)</t>
  </si>
  <si>
    <t>P OF OBTAINED T IN NON-CENTRAL T</t>
  </si>
  <si>
    <t>Average Effect size</t>
  </si>
  <si>
    <t>Upper CI</t>
  </si>
  <si>
    <t>Lower 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</si>
</sst>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00"/>
    <numFmt numFmtId="166" formatCode="0.00000"/>
    <numFmt numFmtId="167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0" fontId="1" fillId="0" borderId="0" xfId="0" applyFont="1"/>
    <xf numFmtId="0" fontId="0" fillId="0" borderId="0" xfId="0" applyFont="1"/>
    <xf numFmtId="164" fontId="0" fillId="0" borderId="0" xfId="0" applyNumberFormat="1"/>
    <xf numFmtId="165" fontId="0" fillId="0" borderId="0" xfId="0" applyNumberFormat="1"/>
    <xf numFmtId="165" fontId="1" fillId="0" borderId="0" xfId="0" applyNumberFormat="1" applyFont="1"/>
    <xf numFmtId="166" fontId="0" fillId="0" borderId="0" xfId="0" applyNumberFormat="1"/>
    <xf numFmtId="166" fontId="1" fillId="0" borderId="0" xfId="0" applyNumberFormat="1" applyFont="1"/>
    <xf numFmtId="167" fontId="0" fillId="0" borderId="0" xfId="0" applyNumberFormat="1"/>
    <xf numFmtId="167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ck/Downloads/RealStats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ilcoxon Table"/>
      <sheetName val="Mann Table"/>
      <sheetName val="RSign Table"/>
      <sheetName val="Runs Table"/>
      <sheetName val="KS Table"/>
      <sheetName val="Lil Table"/>
      <sheetName val="SW Table"/>
      <sheetName val="Stud. Q Table"/>
      <sheetName val="Stud. Q Table 2"/>
      <sheetName val="Dunnett Table"/>
      <sheetName val="Sp Rho Table"/>
      <sheetName val="Ken Tau Table"/>
      <sheetName val="Durbin Table"/>
      <sheetName val="RealStats"/>
    </sheetNames>
    <definedNames>
      <definedName name="nt_dis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4"/>
  <sheetViews>
    <sheetView topLeftCell="A19" zoomScale="75" zoomScaleNormal="75" workbookViewId="0">
      <selection activeCell="H42" sqref="H42:L42"/>
    </sheetView>
  </sheetViews>
  <sheetFormatPr defaultRowHeight="15" x14ac:dyDescent="0.25"/>
  <cols>
    <col min="2" max="2" width="31" customWidth="1"/>
    <col min="6" max="6" width="9.28515625" style="7" customWidth="1"/>
  </cols>
  <sheetData>
    <row r="1" spans="1:36" ht="14.45" x14ac:dyDescent="0.35">
      <c r="B1" s="2" t="s">
        <v>39</v>
      </c>
      <c r="C1" s="2" t="s">
        <v>40</v>
      </c>
      <c r="D1" s="2" t="s">
        <v>41</v>
      </c>
      <c r="E1" s="2"/>
      <c r="F1" s="8"/>
      <c r="G1" s="2" t="s">
        <v>42</v>
      </c>
      <c r="H1" s="2" t="s">
        <v>43</v>
      </c>
      <c r="N1" s="2" t="s">
        <v>47</v>
      </c>
      <c r="T1" s="2" t="s">
        <v>44</v>
      </c>
      <c r="Z1" s="2" t="s">
        <v>45</v>
      </c>
      <c r="AF1" s="2" t="s">
        <v>46</v>
      </c>
    </row>
    <row r="2" spans="1:36" ht="14.45" x14ac:dyDescent="0.35">
      <c r="A2" t="s">
        <v>0</v>
      </c>
      <c r="B2" t="s">
        <v>6</v>
      </c>
      <c r="C2">
        <v>56</v>
      </c>
      <c r="D2" s="1">
        <v>2.0984300031332555</v>
      </c>
      <c r="E2" s="1">
        <f>TINV(0.05,C2)</f>
        <v>2.0032407188478727</v>
      </c>
      <c r="F2" s="7">
        <f>TDIST(D2,C2,1)</f>
        <v>2.0195102239481892E-2</v>
      </c>
      <c r="G2">
        <f>SQRT(C2-3)</f>
        <v>7.2801098892805181</v>
      </c>
      <c r="H2">
        <f t="shared" ref="H2:L11" si="0">H$43/SQRT(1-H$43*H$43)*$G2</f>
        <v>0.48886585616699385</v>
      </c>
      <c r="I2">
        <f t="shared" si="0"/>
        <v>0.5916329468827064</v>
      </c>
      <c r="J2">
        <f t="shared" si="0"/>
        <v>0.95451429982522917</v>
      </c>
      <c r="K2">
        <f t="shared" si="0"/>
        <v>1.180019759930292</v>
      </c>
      <c r="L2">
        <f t="shared" si="0"/>
        <v>1.3474849791878536</v>
      </c>
      <c r="N2">
        <f>1-[1]!nt_dist($D2,$C2,H2,TRUE)</f>
        <v>5.821188123377008E-2</v>
      </c>
      <c r="O2">
        <f>1-[1]!nt_dist($D2,$C2,I2,TRUE)</f>
        <v>7.0900939449313638E-2</v>
      </c>
      <c r="P2">
        <f>1-[1]!nt_dist($D2,$C2,J2,TRUE)</f>
        <v>0.13284882500795159</v>
      </c>
      <c r="Q2">
        <f>1-[1]!nt_dist($D2,$C2,K2,TRUE)</f>
        <v>0.18626198005698347</v>
      </c>
      <c r="R2">
        <f>1-[1]!nt_dist($D2,$C2,L2,TRUE)</f>
        <v>0.23347718013462615</v>
      </c>
      <c r="T2">
        <f>1-[1]!nt_dist($E2,$C2,H2,TRUE)</f>
        <v>6.9513783806032015E-2</v>
      </c>
      <c r="U2">
        <f>1-[1]!nt_dist($E2,$C2,I2,TRUE)</f>
        <v>8.4038264176165667E-2</v>
      </c>
      <c r="V2">
        <f>1-[1]!nt_dist($E2,$C2,J2,TRUE)</f>
        <v>0.15345061393115689</v>
      </c>
      <c r="W2">
        <f>1-[1]!nt_dist($E2,$C2,K2,TRUE)</f>
        <v>0.21182165203039649</v>
      </c>
      <c r="X2">
        <f>1-[1]!nt_dist($E2,$C2,L2,TRUE)</f>
        <v>0.26253936044022086</v>
      </c>
      <c r="Z2">
        <f t="shared" ref="Z2:Z35" si="1">N2/T2</f>
        <v>0.83741494199483901</v>
      </c>
      <c r="AA2">
        <f t="shared" ref="AA2:AA35" si="2">O2/U2</f>
        <v>0.84367448738216633</v>
      </c>
      <c r="AB2">
        <f t="shared" ref="AB2:AB35" si="3">P2/V2</f>
        <v>0.86574319648895015</v>
      </c>
      <c r="AC2">
        <f t="shared" ref="AC2:AC35" si="4">Q2/W2</f>
        <v>0.87933399759461228</v>
      </c>
      <c r="AD2">
        <f t="shared" ref="AD2:AD35" si="5">R2/X2</f>
        <v>0.889303530499717</v>
      </c>
      <c r="AF2">
        <f>-NORMSINV(Z2)</f>
        <v>-0.98388895277786181</v>
      </c>
      <c r="AG2">
        <f t="shared" ref="AG2:AJ20" si="6">-NORMSINV(AA2)</f>
        <v>-1.0096749970288115</v>
      </c>
      <c r="AH2">
        <f t="shared" si="6"/>
        <v>-1.1064920410110763</v>
      </c>
      <c r="AI2">
        <f t="shared" si="6"/>
        <v>-1.1716639429839621</v>
      </c>
      <c r="AJ2">
        <f t="shared" si="6"/>
        <v>-1.2228325753730365</v>
      </c>
    </row>
    <row r="3" spans="1:36" ht="14.45" x14ac:dyDescent="0.35">
      <c r="A3" t="s">
        <v>0</v>
      </c>
      <c r="B3" t="s">
        <v>7</v>
      </c>
      <c r="C3">
        <v>46</v>
      </c>
      <c r="D3" s="1">
        <v>2.3709895174087108</v>
      </c>
      <c r="E3" s="1">
        <f t="shared" ref="E3:E34" si="7">TINV(0.05,C3)</f>
        <v>2.0128955989194299</v>
      </c>
      <c r="F3" s="7">
        <f t="shared" ref="F3:F34" si="8">TDIST(D3,C3,1)</f>
        <v>1.099258851007724E-2</v>
      </c>
      <c r="G3">
        <f t="shared" ref="G3:G10" si="9">SQRT(C3-3)</f>
        <v>6.5574385243020004</v>
      </c>
      <c r="H3">
        <f t="shared" si="0"/>
        <v>0.44033783104916036</v>
      </c>
      <c r="I3">
        <f t="shared" si="0"/>
        <v>0.53290358760208123</v>
      </c>
      <c r="J3">
        <f t="shared" si="0"/>
        <v>0.85976296194200608</v>
      </c>
      <c r="K3">
        <f t="shared" si="0"/>
        <v>1.0628832738634966</v>
      </c>
      <c r="L3">
        <f t="shared" si="0"/>
        <v>1.2137247991895304</v>
      </c>
      <c r="N3">
        <f>1-[1]!nt_dist($D3,$C3,H3,TRUE)</f>
        <v>3.1255375419355635E-2</v>
      </c>
      <c r="O3">
        <f>1-[1]!nt_dist($D3,$C3,I3,TRUE)</f>
        <v>3.8139111771404832E-2</v>
      </c>
      <c r="P3">
        <f>1-[1]!nt_dist($D3,$C3,J3,TRUE)</f>
        <v>7.2821523988341186E-2</v>
      </c>
      <c r="Q3">
        <f>1-[1]!nt_dist($D3,$C3,K3,TRUE)</f>
        <v>0.10424128432181656</v>
      </c>
      <c r="R3">
        <f>1-[1]!nt_dist($D3,$C3,L3,TRUE)</f>
        <v>0.13323943498487323</v>
      </c>
      <c r="T3">
        <f>1-[1]!nt_dist($E3,$C3,H3,TRUE)</f>
        <v>6.3164969618142441E-2</v>
      </c>
      <c r="U3">
        <f>1-[1]!nt_dist($E3,$C3,I3,TRUE)</f>
        <v>7.5203938585218677E-2</v>
      </c>
      <c r="V3">
        <f>1-[1]!nt_dist($E3,$C3,J3,TRUE)</f>
        <v>0.13177492055721962</v>
      </c>
      <c r="W3">
        <f>1-[1]!nt_dist($E3,$C3,K3,TRUE)</f>
        <v>0.17900444726046061</v>
      </c>
      <c r="X3">
        <f>1-[1]!nt_dist($E3,$C3,L3,TRUE)</f>
        <v>0.22020974435912744</v>
      </c>
      <c r="Z3">
        <f t="shared" si="1"/>
        <v>0.49482134810333811</v>
      </c>
      <c r="AA3">
        <f t="shared" si="2"/>
        <v>0.50714247802575951</v>
      </c>
      <c r="AB3">
        <f t="shared" si="3"/>
        <v>0.55262051140239887</v>
      </c>
      <c r="AC3">
        <f t="shared" si="4"/>
        <v>0.58233907546520436</v>
      </c>
      <c r="AD3">
        <f t="shared" si="5"/>
        <v>0.60505694410861621</v>
      </c>
      <c r="AF3">
        <f t="shared" ref="AF3:AJ21" si="10">-NORMSINV(Z3)</f>
        <v>1.2981319849889568E-2</v>
      </c>
      <c r="AG3">
        <f t="shared" si="6"/>
        <v>-1.79044939342668E-2</v>
      </c>
      <c r="AH3">
        <f t="shared" si="6"/>
        <v>-0.13228486620365923</v>
      </c>
      <c r="AI3">
        <f t="shared" si="6"/>
        <v>-0.20788104588893633</v>
      </c>
      <c r="AJ3">
        <f t="shared" si="6"/>
        <v>-0.26645850621855083</v>
      </c>
    </row>
    <row r="4" spans="1:36" ht="14.45" x14ac:dyDescent="0.35">
      <c r="A4" t="s">
        <v>0</v>
      </c>
      <c r="B4" t="s">
        <v>8</v>
      </c>
      <c r="C4">
        <v>40</v>
      </c>
      <c r="D4" s="1">
        <v>2.0622033893134537</v>
      </c>
      <c r="E4" s="1">
        <f t="shared" si="7"/>
        <v>2.0210753903062737</v>
      </c>
      <c r="F4" s="7">
        <f t="shared" si="8"/>
        <v>2.2862613798980171E-2</v>
      </c>
      <c r="G4">
        <f t="shared" si="9"/>
        <v>6.0827625302982193</v>
      </c>
      <c r="H4">
        <f t="shared" si="0"/>
        <v>0.40846291573335453</v>
      </c>
      <c r="I4">
        <f t="shared" si="0"/>
        <v>0.49432807687243624</v>
      </c>
      <c r="J4">
        <f t="shared" si="0"/>
        <v>0.79752694752036912</v>
      </c>
      <c r="K4">
        <f t="shared" si="0"/>
        <v>0.98594390605068871</v>
      </c>
      <c r="L4">
        <f t="shared" si="0"/>
        <v>1.1258664039690194</v>
      </c>
      <c r="N4">
        <f>1-[1]!nt_dist($D4,$C4,H4,TRUE)</f>
        <v>5.4851254678346839E-2</v>
      </c>
      <c r="O4">
        <f>1-[1]!nt_dist($D4,$C4,I4,TRUE)</f>
        <v>6.47858803273893E-2</v>
      </c>
      <c r="P4">
        <f>1-[1]!nt_dist($D4,$C4,J4,TRUE)</f>
        <v>0.1112086133127167</v>
      </c>
      <c r="Q4">
        <f>1-[1]!nt_dist($D4,$C4,K4,TRUE)</f>
        <v>0.15000592407580793</v>
      </c>
      <c r="R4">
        <f>1-[1]!nt_dist($D4,$C4,L4,TRUE)</f>
        <v>0.18406423963607965</v>
      </c>
      <c r="T4">
        <f>1-[1]!nt_dist($E4,$C4,H4,TRUE)</f>
        <v>5.9237973096724073E-2</v>
      </c>
      <c r="U4">
        <f>1-[1]!nt_dist($E4,$C4,I4,TRUE)</f>
        <v>6.978622900390008E-2</v>
      </c>
      <c r="V4">
        <f>1-[1]!nt_dist($E4,$C4,J4,TRUE)</f>
        <v>0.11871421859836662</v>
      </c>
      <c r="W4">
        <f>1-[1]!nt_dist($E4,$C4,K4,TRUE)</f>
        <v>0.15924962105179519</v>
      </c>
      <c r="X4">
        <f>1-[1]!nt_dist($E4,$C4,L4,TRUE)</f>
        <v>0.1946209108810486</v>
      </c>
      <c r="Z4">
        <f t="shared" si="1"/>
        <v>0.92594752674581593</v>
      </c>
      <c r="AA4">
        <f t="shared" si="2"/>
        <v>0.9283476303579703</v>
      </c>
      <c r="AB4">
        <f t="shared" si="3"/>
        <v>0.9367758523429881</v>
      </c>
      <c r="AC4">
        <f t="shared" si="4"/>
        <v>0.9419546689346231</v>
      </c>
      <c r="AD4">
        <f t="shared" si="5"/>
        <v>0.94575777496272673</v>
      </c>
      <c r="AF4">
        <f t="shared" si="10"/>
        <v>-1.4462576601390311</v>
      </c>
      <c r="AG4">
        <f t="shared" si="6"/>
        <v>-1.4635946351137448</v>
      </c>
      <c r="AH4">
        <f t="shared" si="6"/>
        <v>-1.528258798116622</v>
      </c>
      <c r="AI4">
        <f t="shared" si="6"/>
        <v>-1.5713961395698224</v>
      </c>
      <c r="AJ4">
        <f t="shared" si="6"/>
        <v>-1.6050425085773441</v>
      </c>
    </row>
    <row r="5" spans="1:36" ht="14.45" x14ac:dyDescent="0.35">
      <c r="A5" t="s">
        <v>0</v>
      </c>
      <c r="B5" t="s">
        <v>9</v>
      </c>
      <c r="C5">
        <v>77</v>
      </c>
      <c r="D5" s="1">
        <v>2.1693966519786785</v>
      </c>
      <c r="E5" s="1">
        <f t="shared" si="7"/>
        <v>1.9912543953883848</v>
      </c>
      <c r="F5" s="7">
        <f t="shared" si="8"/>
        <v>1.6568938448709204E-2</v>
      </c>
      <c r="G5">
        <f t="shared" si="9"/>
        <v>8.6023252670426267</v>
      </c>
      <c r="H5">
        <f t="shared" si="0"/>
        <v>0.57765379515656867</v>
      </c>
      <c r="I5">
        <f t="shared" si="0"/>
        <v>0.6990854705748093</v>
      </c>
      <c r="J5">
        <f t="shared" si="0"/>
        <v>1.1278734255413216</v>
      </c>
      <c r="K5">
        <f t="shared" si="0"/>
        <v>1.3943352436759886</v>
      </c>
      <c r="L5">
        <f t="shared" si="0"/>
        <v>1.592215537913213</v>
      </c>
      <c r="N5">
        <f>1-[1]!nt_dist($D5,$C5,H5,TRUE)</f>
        <v>5.9236848360121219E-2</v>
      </c>
      <c r="O5">
        <f>1-[1]!nt_dist($D5,$C5,I5,TRUE)</f>
        <v>7.4712705266091084E-2</v>
      </c>
      <c r="P5">
        <f>1-[1]!nt_dist($D5,$C5,J5,TRUE)</f>
        <v>0.15408023311461494</v>
      </c>
      <c r="Q5">
        <f>1-[1]!nt_dist($D5,$C5,K5,TRUE)</f>
        <v>0.22465571529711126</v>
      </c>
      <c r="R5">
        <f>1-[1]!nt_dist($D5,$C5,L5,TRUE)</f>
        <v>0.28719016536392172</v>
      </c>
      <c r="T5">
        <f>1-[1]!nt_dist($E5,$C5,H5,TRUE)</f>
        <v>8.2343368354736546E-2</v>
      </c>
      <c r="U5">
        <f>1-[1]!nt_dist($E5,$C5,I5,TRUE)</f>
        <v>0.1021206365056746</v>
      </c>
      <c r="V5">
        <f>1-[1]!nt_dist($E5,$C5,J5,TRUE)</f>
        <v>0.19874213225157078</v>
      </c>
      <c r="W5">
        <f>1-[1]!nt_dist($E5,$C5,K5,TRUE)</f>
        <v>0.27994816736969597</v>
      </c>
      <c r="X5">
        <f>1-[1]!nt_dist($E5,$C5,L5,TRUE)</f>
        <v>0.34915740049988964</v>
      </c>
      <c r="Z5">
        <f t="shared" si="1"/>
        <v>0.71938820992757946</v>
      </c>
      <c r="AA5">
        <f t="shared" si="2"/>
        <v>0.73161221690916001</v>
      </c>
      <c r="AB5">
        <f t="shared" si="3"/>
        <v>0.77527714616434662</v>
      </c>
      <c r="AC5">
        <f t="shared" si="4"/>
        <v>0.80249039458948768</v>
      </c>
      <c r="AD5">
        <f t="shared" si="5"/>
        <v>0.82252349499896249</v>
      </c>
      <c r="AF5">
        <f t="shared" si="10"/>
        <v>-0.58102503607422074</v>
      </c>
      <c r="AG5">
        <f t="shared" si="6"/>
        <v>-0.61769627761905543</v>
      </c>
      <c r="AH5">
        <f t="shared" si="6"/>
        <v>-0.75633943921131741</v>
      </c>
      <c r="AI5">
        <f t="shared" si="6"/>
        <v>-0.85055029427367379</v>
      </c>
      <c r="AJ5">
        <f t="shared" si="6"/>
        <v>-0.92502479506156343</v>
      </c>
    </row>
    <row r="6" spans="1:36" ht="14.45" x14ac:dyDescent="0.35">
      <c r="A6" t="s">
        <v>0</v>
      </c>
      <c r="B6" t="s">
        <v>10</v>
      </c>
      <c r="C6">
        <v>92</v>
      </c>
      <c r="D6" s="1">
        <v>4</v>
      </c>
      <c r="E6" s="1">
        <f t="shared" si="7"/>
        <v>1.9860863169511298</v>
      </c>
      <c r="F6" s="7">
        <f t="shared" si="8"/>
        <v>6.3944548159013782E-5</v>
      </c>
      <c r="G6">
        <f t="shared" si="9"/>
        <v>9.4339811320566032</v>
      </c>
      <c r="H6">
        <f t="shared" si="0"/>
        <v>0.63350022641511383</v>
      </c>
      <c r="I6">
        <f t="shared" si="0"/>
        <v>0.7666716770598232</v>
      </c>
      <c r="J6">
        <f t="shared" si="0"/>
        <v>1.2369140070383426</v>
      </c>
      <c r="K6">
        <f t="shared" si="0"/>
        <v>1.5291368289684599</v>
      </c>
      <c r="L6">
        <f t="shared" si="0"/>
        <v>1.7461478003382471</v>
      </c>
      <c r="N6">
        <f>1-[1]!nt_dist($D6,$C6,H6,TRUE)</f>
        <v>6.3740410533219549E-4</v>
      </c>
      <c r="O6">
        <f>1-[1]!nt_dist($D6,$C6,I6,TRUE)</f>
        <v>9.8865888145427405E-4</v>
      </c>
      <c r="P6">
        <f>1-[1]!nt_dist($D6,$C6,J6,TRUE)</f>
        <v>4.1232776669588578E-3</v>
      </c>
      <c r="Q6">
        <f>1-[1]!nt_dist($D6,$C6,K6,TRUE)</f>
        <v>9.1106075320757096E-3</v>
      </c>
      <c r="R6">
        <f>1-[1]!nt_dist($D6,$C6,L6,TRUE)</f>
        <v>1.5672826773290627E-2</v>
      </c>
      <c r="T6">
        <f>1-[1]!nt_dist($E6,$C6,H6,TRUE)</f>
        <v>9.1257438985235528E-2</v>
      </c>
      <c r="U6">
        <f>1-[1]!nt_dist($E6,$C6,I6,TRUE)</f>
        <v>0.11482348709788337</v>
      </c>
      <c r="V6">
        <f>1-[1]!nt_dist($E6,$C6,J6,TRUE)</f>
        <v>0.23088356642512253</v>
      </c>
      <c r="W6">
        <f>1-[1]!nt_dist($E6,$C6,K6,TRUE)</f>
        <v>0.32751730947607482</v>
      </c>
      <c r="X6">
        <f>1-[1]!nt_dist($E6,$C6,L6,TRUE)</f>
        <v>0.40825122085743759</v>
      </c>
      <c r="Z6">
        <f t="shared" si="1"/>
        <v>6.9846810563610117E-3</v>
      </c>
      <c r="AA6">
        <f t="shared" si="2"/>
        <v>8.6102495790906768E-3</v>
      </c>
      <c r="AB6">
        <f t="shared" si="3"/>
        <v>1.7858688389136918E-2</v>
      </c>
      <c r="AC6">
        <f t="shared" si="4"/>
        <v>2.781717872148446E-2</v>
      </c>
      <c r="AD6">
        <f t="shared" si="5"/>
        <v>3.8390152858265719E-2</v>
      </c>
      <c r="AF6">
        <f t="shared" si="10"/>
        <v>2.4580502634321766</v>
      </c>
      <c r="AG6">
        <f t="shared" si="6"/>
        <v>2.381965746727317</v>
      </c>
      <c r="AH6">
        <f t="shared" si="6"/>
        <v>2.100130343099754</v>
      </c>
      <c r="AI6">
        <f t="shared" si="6"/>
        <v>1.9138888651758907</v>
      </c>
      <c r="AJ6">
        <f t="shared" si="6"/>
        <v>1.7696809464025549</v>
      </c>
    </row>
    <row r="7" spans="1:36" ht="14.45" x14ac:dyDescent="0.35">
      <c r="A7" t="s">
        <v>1</v>
      </c>
      <c r="B7" t="s">
        <v>11</v>
      </c>
      <c r="C7">
        <v>404</v>
      </c>
      <c r="D7" s="1">
        <v>2.06</v>
      </c>
      <c r="E7" s="1">
        <f t="shared" si="7"/>
        <v>1.9658532748778061</v>
      </c>
      <c r="F7" s="7">
        <f t="shared" si="8"/>
        <v>2.0019269054182994E-2</v>
      </c>
      <c r="G7">
        <f t="shared" si="9"/>
        <v>20.024984394500787</v>
      </c>
      <c r="H7">
        <f t="shared" si="0"/>
        <v>1.3446955182864422</v>
      </c>
      <c r="I7">
        <f t="shared" si="0"/>
        <v>1.6273711123568733</v>
      </c>
      <c r="J7">
        <f t="shared" si="0"/>
        <v>2.6255282199067298</v>
      </c>
      <c r="K7">
        <f t="shared" si="0"/>
        <v>3.2458132689178361</v>
      </c>
      <c r="L7">
        <f t="shared" si="0"/>
        <v>3.7064503270468783</v>
      </c>
      <c r="N7">
        <f>1-[1]!nt_dist($D7,$C7,H7,TRUE)</f>
        <v>0.23818207674752834</v>
      </c>
      <c r="O7">
        <f>1-[1]!nt_dist($D7,$C7,I7,TRUE)</f>
        <v>0.33351594124693373</v>
      </c>
      <c r="P7">
        <f>1-[1]!nt_dist($D7,$C7,J7,TRUE)</f>
        <v>0.71407275859132668</v>
      </c>
      <c r="Q7">
        <f>1-[1]!nt_dist($D7,$C7,K7,TRUE)</f>
        <v>0.88179022196420609</v>
      </c>
      <c r="R7">
        <f>1-[1]!nt_dist($D7,$C7,L7,TRUE)</f>
        <v>0.94985130965747877</v>
      </c>
      <c r="T7">
        <f>1-[1]!nt_dist($E7,$C7,H7,TRUE)</f>
        <v>0.26813472699784036</v>
      </c>
      <c r="U7">
        <f>1-[1]!nt_dist($E7,$C7,I7,TRUE)</f>
        <v>0.36826156719089342</v>
      </c>
      <c r="V7">
        <f>1-[1]!nt_dist($E7,$C7,J7,TRUE)</f>
        <v>0.74515429783169829</v>
      </c>
      <c r="W7">
        <f>1-[1]!nt_dist($E7,$C7,K7,TRUE)</f>
        <v>0.89939712057624099</v>
      </c>
      <c r="X7">
        <f>1-[1]!nt_dist($E7,$C7,L7,TRUE)</f>
        <v>0.95886474132706812</v>
      </c>
      <c r="Z7">
        <f t="shared" si="1"/>
        <v>0.88829253642123995</v>
      </c>
      <c r="AA7">
        <f t="shared" si="2"/>
        <v>0.90564960061132627</v>
      </c>
      <c r="AB7">
        <f t="shared" si="3"/>
        <v>0.95828845202823787</v>
      </c>
      <c r="AC7">
        <f t="shared" si="4"/>
        <v>0.98042366579875839</v>
      </c>
      <c r="AD7">
        <f t="shared" si="5"/>
        <v>0.99059989247585145</v>
      </c>
      <c r="AF7">
        <f t="shared" si="10"/>
        <v>-1.2174976574919678</v>
      </c>
      <c r="AG7">
        <f t="shared" si="6"/>
        <v>-1.314432204730615</v>
      </c>
      <c r="AH7">
        <f t="shared" si="6"/>
        <v>-1.73116075970669</v>
      </c>
      <c r="AI7">
        <f t="shared" si="6"/>
        <v>-2.0625787502589228</v>
      </c>
      <c r="AJ7">
        <f t="shared" si="6"/>
        <v>-2.3494688908190517</v>
      </c>
    </row>
    <row r="8" spans="1:36" ht="14.45" x14ac:dyDescent="0.35">
      <c r="A8" t="s">
        <v>1</v>
      </c>
      <c r="B8" t="s">
        <v>12</v>
      </c>
      <c r="C8">
        <v>65</v>
      </c>
      <c r="D8" s="1">
        <v>2.1708453912173735</v>
      </c>
      <c r="E8" s="1">
        <f t="shared" si="7"/>
        <v>1.9971379083920051</v>
      </c>
      <c r="F8" s="7">
        <f t="shared" si="8"/>
        <v>1.6800305361684045E-2</v>
      </c>
      <c r="G8">
        <f t="shared" si="9"/>
        <v>7.8740078740118111</v>
      </c>
      <c r="H8">
        <f t="shared" si="0"/>
        <v>0.52874663423176138</v>
      </c>
      <c r="I8">
        <f t="shared" si="0"/>
        <v>0.63989727533352336</v>
      </c>
      <c r="J8">
        <f t="shared" si="0"/>
        <v>1.0323818221133343</v>
      </c>
      <c r="K8">
        <f t="shared" si="0"/>
        <v>1.2762836031996914</v>
      </c>
      <c r="L8">
        <f t="shared" si="0"/>
        <v>1.4574103272617471</v>
      </c>
      <c r="N8">
        <f>1-[1]!nt_dist($D8,$C8,H8,TRUE)</f>
        <v>5.4225445895641711E-2</v>
      </c>
      <c r="O8">
        <f>1-[1]!nt_dist($D8,$C8,I8,TRUE)</f>
        <v>6.7331268809307065E-2</v>
      </c>
      <c r="P8">
        <f>1-[1]!nt_dist($D8,$C8,J8,TRUE)</f>
        <v>0.13343815394902159</v>
      </c>
      <c r="Q8">
        <f>1-[1]!nt_dist($D8,$C8,K8,TRUE)</f>
        <v>0.19197938230532152</v>
      </c>
      <c r="R8">
        <f>1-[1]!nt_dist($D8,$C8,L8,TRUE)</f>
        <v>0.24426268347079061</v>
      </c>
      <c r="T8">
        <f>1-[1]!nt_dist($E8,$C8,H8,TRUE)</f>
        <v>7.5077652477258505E-2</v>
      </c>
      <c r="U8">
        <f>1-[1]!nt_dist($E8,$C8,I8,TRUE)</f>
        <v>9.1846450484898479E-2</v>
      </c>
      <c r="V8">
        <f>1-[1]!nt_dist($E8,$C8,J8,TRUE)</f>
        <v>0.17289596927111561</v>
      </c>
      <c r="W8">
        <f>1-[1]!nt_dist($E8,$C8,K8,TRUE)</f>
        <v>0.2411852128316746</v>
      </c>
      <c r="X8">
        <f>1-[1]!nt_dist($E8,$C8,L8,TRUE)</f>
        <v>0.30011913999836626</v>
      </c>
      <c r="Z8">
        <f t="shared" si="1"/>
        <v>0.7222581434877301</v>
      </c>
      <c r="AA8">
        <f t="shared" si="2"/>
        <v>0.73308514867842134</v>
      </c>
      <c r="AB8">
        <f t="shared" si="3"/>
        <v>0.77178290802013549</v>
      </c>
      <c r="AC8">
        <f t="shared" si="4"/>
        <v>0.79598321991367571</v>
      </c>
      <c r="AD8">
        <f t="shared" si="5"/>
        <v>0.8138857237566397</v>
      </c>
      <c r="AF8">
        <f t="shared" si="10"/>
        <v>-0.58956292630726037</v>
      </c>
      <c r="AG8">
        <f t="shared" si="6"/>
        <v>-0.62217058960298577</v>
      </c>
      <c r="AH8">
        <f t="shared" si="6"/>
        <v>-0.74473128249224452</v>
      </c>
      <c r="AI8">
        <f t="shared" si="6"/>
        <v>-0.82735909134146313</v>
      </c>
      <c r="AJ8">
        <f t="shared" si="6"/>
        <v>-0.89230672157824586</v>
      </c>
    </row>
    <row r="9" spans="1:36" ht="14.45" x14ac:dyDescent="0.35">
      <c r="A9" t="s">
        <v>1</v>
      </c>
      <c r="B9" t="s">
        <v>13</v>
      </c>
      <c r="C9">
        <v>651</v>
      </c>
      <c r="D9" s="1">
        <v>2.0699999999999998</v>
      </c>
      <c r="E9" s="1">
        <f t="shared" si="7"/>
        <v>1.96361469560335</v>
      </c>
      <c r="F9" s="7">
        <f t="shared" si="8"/>
        <v>1.9423077124737603E-2</v>
      </c>
      <c r="G9">
        <f t="shared" si="9"/>
        <v>25.45584412271571</v>
      </c>
      <c r="H9">
        <f t="shared" si="0"/>
        <v>1.7093825808630514</v>
      </c>
      <c r="I9">
        <f t="shared" si="0"/>
        <v>2.0687209812429805</v>
      </c>
      <c r="J9">
        <f t="shared" si="0"/>
        <v>3.3375824814171167</v>
      </c>
      <c r="K9">
        <f t="shared" si="0"/>
        <v>4.1260914364410199</v>
      </c>
      <c r="L9">
        <f t="shared" si="0"/>
        <v>4.7116551960861646</v>
      </c>
      <c r="N9">
        <f>1-[1]!nt_dist($D9,$C9,H9,TRUE)</f>
        <v>0.35971096490346099</v>
      </c>
      <c r="O9">
        <f>1-[1]!nt_dist($D9,$C9,I9,TRUE)</f>
        <v>0.49980747917386947</v>
      </c>
      <c r="P9">
        <f>1-[1]!nt_dist($D9,$C9,J9,TRUE)</f>
        <v>0.89729635479203773</v>
      </c>
      <c r="Q9">
        <f>1-[1]!nt_dist($D9,$C9,K9,TRUE)</f>
        <v>0.97998835335558732</v>
      </c>
      <c r="R9">
        <f>1-[1]!nt_dist($D9,$C9,L9,TRUE)</f>
        <v>0.99583151096614242</v>
      </c>
      <c r="T9">
        <f>1-[1]!nt_dist($E9,$C9,H9,TRUE)</f>
        <v>0.40009425787536301</v>
      </c>
      <c r="U9">
        <f>1-[1]!nt_dist($E9,$C9,I9,TRUE)</f>
        <v>0.54209163806254768</v>
      </c>
      <c r="V9">
        <f>1-[1]!nt_dist($E9,$C9,J9,TRUE)</f>
        <v>0.9150757514726422</v>
      </c>
      <c r="W9">
        <f>1-[1]!nt_dist($E9,$C9,K9,TRUE)</f>
        <v>0.9846149482273886</v>
      </c>
      <c r="X9">
        <f>1-[1]!nt_dist($E9,$C9,L9,TRUE)</f>
        <v>0.99697196479495687</v>
      </c>
      <c r="Z9">
        <f t="shared" si="1"/>
        <v>0.89906555223673768</v>
      </c>
      <c r="AA9">
        <f t="shared" si="2"/>
        <v>0.92199813478067449</v>
      </c>
      <c r="AB9">
        <f t="shared" si="3"/>
        <v>0.98057057390932734</v>
      </c>
      <c r="AC9">
        <f t="shared" si="4"/>
        <v>0.99530111250074904</v>
      </c>
      <c r="AD9">
        <f t="shared" si="5"/>
        <v>0.9988560823482644</v>
      </c>
      <c r="AF9">
        <f t="shared" si="10"/>
        <v>-1.2762450856288325</v>
      </c>
      <c r="AG9">
        <f t="shared" si="6"/>
        <v>-1.4186409170211731</v>
      </c>
      <c r="AH9">
        <f t="shared" si="6"/>
        <v>-2.0656784420140615</v>
      </c>
      <c r="AI9">
        <f t="shared" si="6"/>
        <v>-2.5972344670449297</v>
      </c>
      <c r="AJ9">
        <f t="shared" si="6"/>
        <v>-3.0500759136027358</v>
      </c>
    </row>
    <row r="10" spans="1:36" ht="14.45" x14ac:dyDescent="0.35">
      <c r="A10" t="s">
        <v>1</v>
      </c>
      <c r="B10" t="s">
        <v>14</v>
      </c>
      <c r="C10">
        <v>55</v>
      </c>
      <c r="D10" s="1">
        <v>2.4181478192992785</v>
      </c>
      <c r="E10" s="1">
        <f t="shared" si="7"/>
        <v>2.0040447832891455</v>
      </c>
      <c r="F10" s="7">
        <f t="shared" si="8"/>
        <v>9.4694494777936324E-3</v>
      </c>
      <c r="G10">
        <f t="shared" si="9"/>
        <v>7.2111025509279782</v>
      </c>
      <c r="H10">
        <f t="shared" si="0"/>
        <v>0.4842319520009053</v>
      </c>
      <c r="I10">
        <f t="shared" si="0"/>
        <v>0.58602492508537607</v>
      </c>
      <c r="J10">
        <f t="shared" si="0"/>
        <v>0.94546656672062801</v>
      </c>
      <c r="K10">
        <f t="shared" si="0"/>
        <v>1.1688344860711579</v>
      </c>
      <c r="L10">
        <f t="shared" si="0"/>
        <v>1.3347123214535663</v>
      </c>
      <c r="N10">
        <f>1-[1]!nt_dist($D10,$C10,H10,TRUE)</f>
        <v>3.0433324452085242E-2</v>
      </c>
      <c r="O10">
        <f>1-[1]!nt_dist($D10,$C10,I10,TRUE)</f>
        <v>3.7932838131957358E-2</v>
      </c>
      <c r="P10">
        <f>1-[1]!nt_dist($D10,$C10,J10,TRUE)</f>
        <v>7.7122159128120926E-2</v>
      </c>
      <c r="Q10">
        <f>1-[1]!nt_dist($D10,$C10,K10,TRUE)</f>
        <v>0.11373301197428431</v>
      </c>
      <c r="R10">
        <f>1-[1]!nt_dist($D10,$C10,L10,TRUE)</f>
        <v>0.14796756255770993</v>
      </c>
      <c r="T10">
        <f>1-[1]!nt_dist($E10,$C10,H10,TRUE)</f>
        <v>6.8887808757731817E-2</v>
      </c>
      <c r="U10">
        <f>1-[1]!nt_dist($E10,$C10,I10,TRUE)</f>
        <v>8.3163444269995557E-2</v>
      </c>
      <c r="V10">
        <f>1-[1]!nt_dist($E10,$C10,J10,TRUE)</f>
        <v>0.15128676028741472</v>
      </c>
      <c r="W10">
        <f>1-[1]!nt_dist($E10,$C10,K10,TRUE)</f>
        <v>0.20854754799904529</v>
      </c>
      <c r="X10">
        <f>1-[1]!nt_dist($E10,$C10,L10,TRUE)</f>
        <v>0.25832989010507867</v>
      </c>
      <c r="Z10">
        <f t="shared" si="1"/>
        <v>0.44178099145401356</v>
      </c>
      <c r="AA10">
        <f t="shared" si="2"/>
        <v>0.45612394321723759</v>
      </c>
      <c r="AB10">
        <f t="shared" si="3"/>
        <v>0.50977467546799327</v>
      </c>
      <c r="AC10">
        <f t="shared" si="4"/>
        <v>0.545357704108825</v>
      </c>
      <c r="AD10">
        <f t="shared" si="5"/>
        <v>0.57278529595441863</v>
      </c>
      <c r="AF10">
        <f t="shared" si="10"/>
        <v>0.1464552897156837</v>
      </c>
      <c r="AG10">
        <f t="shared" si="6"/>
        <v>0.11020362628415005</v>
      </c>
      <c r="AH10">
        <f t="shared" si="6"/>
        <v>-2.4503929883047559E-2</v>
      </c>
      <c r="AI10">
        <f t="shared" si="6"/>
        <v>-0.11394096481200242</v>
      </c>
      <c r="AJ10">
        <f t="shared" si="6"/>
        <v>-0.18346980582849201</v>
      </c>
    </row>
    <row r="11" spans="1:36" ht="14.45" x14ac:dyDescent="0.35">
      <c r="A11" t="s">
        <v>2</v>
      </c>
      <c r="B11" t="s">
        <v>15</v>
      </c>
      <c r="C11">
        <v>68</v>
      </c>
      <c r="D11" s="1">
        <v>2.69</v>
      </c>
      <c r="E11" s="1">
        <f t="shared" si="7"/>
        <v>1.9954689314298424</v>
      </c>
      <c r="F11" s="7">
        <f t="shared" si="8"/>
        <v>4.4908878837785137E-3</v>
      </c>
      <c r="G11">
        <f t="shared" ref="G11:G21" si="11">SQRT(C11)</f>
        <v>8.2462112512353212</v>
      </c>
      <c r="H11">
        <f t="shared" si="0"/>
        <v>0.55374042216105335</v>
      </c>
      <c r="I11">
        <f t="shared" si="0"/>
        <v>0.6701451403047215</v>
      </c>
      <c r="J11">
        <f t="shared" si="0"/>
        <v>1.081182383012312</v>
      </c>
      <c r="K11">
        <f t="shared" si="0"/>
        <v>1.3366133710900407</v>
      </c>
      <c r="L11">
        <f t="shared" si="0"/>
        <v>1.5263019329709071</v>
      </c>
      <c r="N11">
        <f>1-[1]!nt_dist($D11,$C11,H11,TRUE)</f>
        <v>1.9099538278499417E-2</v>
      </c>
      <c r="O11">
        <f>1-[1]!nt_dist($D11,$C11,I11,TRUE)</f>
        <v>2.5044647045646906E-2</v>
      </c>
      <c r="P11">
        <f>1-[1]!nt_dist($D11,$C11,J11,TRUE)</f>
        <v>5.9567659485766256E-2</v>
      </c>
      <c r="Q11">
        <f>1-[1]!nt_dist($D11,$C11,K11,TRUE)</f>
        <v>9.5203133966965559E-2</v>
      </c>
      <c r="R11">
        <f>1-[1]!nt_dist($D11,$C11,L11,TRUE)</f>
        <v>0.13041055258756451</v>
      </c>
      <c r="T11">
        <f>1-[1]!nt_dist($E11,$C11,H11,TRUE)</f>
        <v>7.8680858158543754E-2</v>
      </c>
      <c r="U11">
        <f>1-[1]!nt_dist($E11,$C11,I11,TRUE)</f>
        <v>9.693147601594454E-2</v>
      </c>
      <c r="V11">
        <f>1-[1]!nt_dist($E11,$C11,J11,TRUE)</f>
        <v>0.1856597279922424</v>
      </c>
      <c r="W11">
        <f>1-[1]!nt_dist($E11,$C11,K11,TRUE)</f>
        <v>0.26037398648342502</v>
      </c>
      <c r="X11">
        <f>1-[1]!nt_dist($E11,$C11,L11,TRUE)</f>
        <v>0.32448350656892788</v>
      </c>
      <c r="Z11">
        <f t="shared" si="1"/>
        <v>0.2427469492009531</v>
      </c>
      <c r="AA11">
        <f t="shared" si="2"/>
        <v>0.25837476199709619</v>
      </c>
      <c r="AB11">
        <f t="shared" si="3"/>
        <v>0.3208431905504851</v>
      </c>
      <c r="AC11">
        <f t="shared" si="4"/>
        <v>0.36563995986221931</v>
      </c>
      <c r="AD11">
        <f t="shared" si="5"/>
        <v>0.40190194554576614</v>
      </c>
      <c r="AF11">
        <f t="shared" si="10"/>
        <v>0.69749367167203302</v>
      </c>
      <c r="AG11">
        <f t="shared" si="6"/>
        <v>0.64836403833415956</v>
      </c>
      <c r="AH11">
        <f t="shared" si="6"/>
        <v>0.46534225283371133</v>
      </c>
      <c r="AI11">
        <f t="shared" si="6"/>
        <v>0.34342345104525002</v>
      </c>
      <c r="AJ11">
        <f t="shared" si="6"/>
        <v>0.24842719925777462</v>
      </c>
    </row>
    <row r="12" spans="1:36" ht="14.45" x14ac:dyDescent="0.35">
      <c r="A12" t="s">
        <v>2</v>
      </c>
      <c r="B12" t="s">
        <v>16</v>
      </c>
      <c r="C12">
        <v>437</v>
      </c>
      <c r="D12" s="1">
        <v>2.73</v>
      </c>
      <c r="E12" s="1">
        <f t="shared" si="7"/>
        <v>1.9654073333726678</v>
      </c>
      <c r="F12" s="7">
        <f t="shared" si="8"/>
        <v>3.2946870031506171E-3</v>
      </c>
      <c r="G12">
        <f t="shared" si="11"/>
        <v>20.904544960366874</v>
      </c>
      <c r="H12">
        <f t="shared" ref="H12:L21" si="12">H$43/SQRT(1-H$43*H$43)*$G12</f>
        <v>1.40375879282794</v>
      </c>
      <c r="I12">
        <f t="shared" si="12"/>
        <v>1.6988503918539306</v>
      </c>
      <c r="J12">
        <f t="shared" si="12"/>
        <v>2.7408497123635591</v>
      </c>
      <c r="K12">
        <f t="shared" si="12"/>
        <v>3.3883796399702413</v>
      </c>
      <c r="L12">
        <f t="shared" si="12"/>
        <v>3.8692493326684336</v>
      </c>
      <c r="N12">
        <f>1-[1]!nt_dist($D12,$C12,H12,TRUE)</f>
        <v>9.3572157947252932E-2</v>
      </c>
      <c r="O12">
        <f>1-[1]!nt_dist($D12,$C12,I12,TRUE)</f>
        <v>0.15262756741000494</v>
      </c>
      <c r="P12">
        <f>1-[1]!nt_dist($D12,$C12,J12,TRUE)</f>
        <v>0.50493195132110524</v>
      </c>
      <c r="Q12">
        <f>1-[1]!nt_dist($D12,$C12,K12,TRUE)</f>
        <v>0.74445749279049478</v>
      </c>
      <c r="R12">
        <f>1-[1]!nt_dist($D12,$C12,L12,TRUE)</f>
        <v>0.87201732159486611</v>
      </c>
      <c r="T12">
        <f>1-[1]!nt_dist($E12,$C12,H12,TRUE)</f>
        <v>0.28798208870971698</v>
      </c>
      <c r="U12">
        <f>1-[1]!nt_dist($E12,$C12,I12,TRUE)</f>
        <v>0.39556364076970818</v>
      </c>
      <c r="V12">
        <f>1-[1]!nt_dist($E12,$C12,J12,TRUE)</f>
        <v>0.7807881057571403</v>
      </c>
      <c r="W12">
        <f>1-[1]!nt_dist($E12,$C12,K12,TRUE)</f>
        <v>0.92233577950270162</v>
      </c>
      <c r="X12">
        <f>1-[1]!nt_dist($E12,$C12,L12,TRUE)</f>
        <v>0.97133381927839968</v>
      </c>
      <c r="Z12">
        <f t="shared" si="1"/>
        <v>0.3249235338437062</v>
      </c>
      <c r="AA12">
        <f t="shared" si="2"/>
        <v>0.38584832294751442</v>
      </c>
      <c r="AB12">
        <f t="shared" si="3"/>
        <v>0.6466952398454715</v>
      </c>
      <c r="AC12">
        <f t="shared" si="4"/>
        <v>0.80714367731878078</v>
      </c>
      <c r="AD12">
        <f t="shared" si="5"/>
        <v>0.89775245573420326</v>
      </c>
      <c r="AF12">
        <f t="shared" si="10"/>
        <v>0.45397465682291904</v>
      </c>
      <c r="AG12">
        <f t="shared" si="6"/>
        <v>0.29015632661828422</v>
      </c>
      <c r="AH12">
        <f t="shared" si="6"/>
        <v>-0.37641348776532424</v>
      </c>
      <c r="AI12">
        <f t="shared" si="6"/>
        <v>-0.86741868928841648</v>
      </c>
      <c r="AJ12">
        <f t="shared" si="6"/>
        <v>-1.2688485413046795</v>
      </c>
    </row>
    <row r="13" spans="1:36" ht="14.45" x14ac:dyDescent="0.35">
      <c r="D13" s="1"/>
      <c r="E13" s="1"/>
    </row>
    <row r="14" spans="1:36" ht="14.45" x14ac:dyDescent="0.35">
      <c r="A14" t="s">
        <v>2</v>
      </c>
      <c r="B14" t="s">
        <v>17</v>
      </c>
      <c r="C14">
        <v>198</v>
      </c>
      <c r="D14" s="1">
        <v>2.2781571499789037</v>
      </c>
      <c r="E14" s="1">
        <f t="shared" si="7"/>
        <v>1.9720174778363073</v>
      </c>
      <c r="F14" s="7">
        <f t="shared" si="8"/>
        <v>1.1892430333430709E-2</v>
      </c>
      <c r="G14">
        <f t="shared" si="11"/>
        <v>14.071247279470288</v>
      </c>
      <c r="H14">
        <f t="shared" si="12"/>
        <v>0.94489677398201499</v>
      </c>
      <c r="I14">
        <f t="shared" si="12"/>
        <v>1.1435285484531361</v>
      </c>
      <c r="J14">
        <f t="shared" si="12"/>
        <v>1.8449181329539832</v>
      </c>
      <c r="K14">
        <f t="shared" si="12"/>
        <v>2.2807828575622349</v>
      </c>
      <c r="L14">
        <f t="shared" si="12"/>
        <v>2.6044654044910343</v>
      </c>
      <c r="N14">
        <f>1-[1]!nt_dist($D14,$C14,H14,TRUE)</f>
        <v>9.3121960125575609E-2</v>
      </c>
      <c r="O14">
        <f>1-[1]!nt_dist($D14,$C14,I14,TRUE)</f>
        <v>0.13041699399150053</v>
      </c>
      <c r="P14">
        <f>1-[1]!nt_dist($D14,$C14,J14,TRUE)</f>
        <v>0.33448391463945648</v>
      </c>
      <c r="Q14">
        <f>1-[1]!nt_dist($D14,$C14,K14,TRUE)</f>
        <v>0.50218500846781278</v>
      </c>
      <c r="R14">
        <f>1-[1]!nt_dist($D14,$C14,L14,TRUE)</f>
        <v>0.62818890429141883</v>
      </c>
      <c r="T14">
        <f>1-[1]!nt_dist($E14,$C14,H14,TRUE)</f>
        <v>0.15394852295813177</v>
      </c>
      <c r="U14">
        <f>1-[1]!nt_dist($E14,$C14,I14,TRUE)</f>
        <v>0.20554503091024501</v>
      </c>
      <c r="V14">
        <f>1-[1]!nt_dist($E14,$C14,J14,TRUE)</f>
        <v>0.45065903928448026</v>
      </c>
      <c r="W14">
        <f>1-[1]!nt_dist($E14,$C14,K14,TRUE)</f>
        <v>0.62162284663062251</v>
      </c>
      <c r="X14">
        <f>1-[1]!nt_dist($E14,$C14,L14,TRUE)</f>
        <v>0.73625758974695299</v>
      </c>
      <c r="Z14">
        <f t="shared" si="1"/>
        <v>0.60489024731274166</v>
      </c>
      <c r="AA14">
        <f t="shared" si="2"/>
        <v>0.63449353853973489</v>
      </c>
      <c r="AB14">
        <f t="shared" si="3"/>
        <v>0.74221059710801052</v>
      </c>
      <c r="AC14">
        <f t="shared" si="4"/>
        <v>0.80786124768386858</v>
      </c>
      <c r="AD14">
        <f t="shared" si="5"/>
        <v>0.85321891826924778</v>
      </c>
      <c r="AF14">
        <f t="shared" si="10"/>
        <v>-0.26602558424052575</v>
      </c>
      <c r="AG14">
        <f t="shared" si="6"/>
        <v>-0.34377843012178788</v>
      </c>
      <c r="AH14">
        <f t="shared" si="6"/>
        <v>-0.65017559134301062</v>
      </c>
      <c r="AI14">
        <f t="shared" si="6"/>
        <v>-0.87004190385963853</v>
      </c>
      <c r="AJ14">
        <f t="shared" si="6"/>
        <v>-1.0503392544335322</v>
      </c>
    </row>
    <row r="15" spans="1:36" ht="14.45" x14ac:dyDescent="0.35">
      <c r="A15" t="s">
        <v>2</v>
      </c>
      <c r="B15" t="s">
        <v>18</v>
      </c>
      <c r="C15">
        <v>439</v>
      </c>
      <c r="D15" s="1">
        <v>2.91032644217105</v>
      </c>
      <c r="E15" s="1">
        <f t="shared" si="7"/>
        <v>1.965382467211666</v>
      </c>
      <c r="F15" s="7">
        <f t="shared" si="8"/>
        <v>1.897079023934564E-3</v>
      </c>
      <c r="G15">
        <f t="shared" si="11"/>
        <v>20.952326839756964</v>
      </c>
      <c r="H15">
        <f t="shared" si="12"/>
        <v>1.4069673885404443</v>
      </c>
      <c r="I15">
        <f t="shared" si="12"/>
        <v>1.7027334835298924</v>
      </c>
      <c r="J15">
        <f t="shared" si="12"/>
        <v>2.7471145198793798</v>
      </c>
      <c r="K15">
        <f t="shared" si="12"/>
        <v>3.3961245178229689</v>
      </c>
      <c r="L15">
        <f t="shared" si="12"/>
        <v>3.8780933426812929</v>
      </c>
      <c r="N15">
        <f>1-[1]!nt_dist($D15,$C15,H15,TRUE)</f>
        <v>6.75197086737932E-2</v>
      </c>
      <c r="O15">
        <f>1-[1]!nt_dist($D15,$C15,I15,TRUE)</f>
        <v>0.11503731873480871</v>
      </c>
      <c r="P15">
        <f>1-[1]!nt_dist($D15,$C15,J15,TRUE)</f>
        <v>0.43613464245980416</v>
      </c>
      <c r="Q15">
        <f>1-[1]!nt_dist($D15,$C15,K15,TRUE)</f>
        <v>0.68620650065892486</v>
      </c>
      <c r="R15">
        <f>1-[1]!nt_dist($D15,$C15,L15,TRUE)</f>
        <v>0.83267358509181366</v>
      </c>
      <c r="T15">
        <f>1-[1]!nt_dist($E15,$C15,H15,TRUE)</f>
        <v>0.28908018346382758</v>
      </c>
      <c r="U15">
        <f>1-[1]!nt_dist($E15,$C15,I15,TRUE)</f>
        <v>0.39706342534283157</v>
      </c>
      <c r="V15">
        <f>1-[1]!nt_dist($E15,$C15,J15,TRUE)</f>
        <v>0.78263879837205286</v>
      </c>
      <c r="W15">
        <f>1-[1]!nt_dist($E15,$C15,K15,TRUE)</f>
        <v>0.92345788085481895</v>
      </c>
      <c r="X15">
        <f>1-[1]!nt_dist($E15,$C15,L15,TRUE)</f>
        <v>0.97190968046444404</v>
      </c>
      <c r="Z15">
        <f t="shared" si="1"/>
        <v>0.23356740633258211</v>
      </c>
      <c r="AA15">
        <f t="shared" si="2"/>
        <v>0.28972025976828125</v>
      </c>
      <c r="AB15">
        <f t="shared" si="3"/>
        <v>0.55726171941257807</v>
      </c>
      <c r="AC15">
        <f t="shared" si="4"/>
        <v>0.74308370190497786</v>
      </c>
      <c r="AD15">
        <f t="shared" si="5"/>
        <v>0.85673967635954196</v>
      </c>
      <c r="AF15">
        <f t="shared" si="10"/>
        <v>0.72714879068573435</v>
      </c>
      <c r="AG15">
        <f t="shared" si="6"/>
        <v>0.5542021318079593</v>
      </c>
      <c r="AH15">
        <f t="shared" si="6"/>
        <v>-0.14403027717025357</v>
      </c>
      <c r="AI15">
        <f t="shared" si="6"/>
        <v>-0.65288162450394194</v>
      </c>
      <c r="AJ15">
        <f t="shared" si="6"/>
        <v>-1.0657854331428454</v>
      </c>
    </row>
    <row r="16" spans="1:36" ht="14.45" x14ac:dyDescent="0.35">
      <c r="A16" t="s">
        <v>2</v>
      </c>
      <c r="B16" t="s">
        <v>19</v>
      </c>
      <c r="C16">
        <v>190</v>
      </c>
      <c r="D16" s="1">
        <v>2.44</v>
      </c>
      <c r="E16" s="1">
        <f t="shared" si="7"/>
        <v>1.9725281820013127</v>
      </c>
      <c r="F16" s="7">
        <f t="shared" si="8"/>
        <v>7.8024365662560692E-3</v>
      </c>
      <c r="G16">
        <f t="shared" si="11"/>
        <v>13.784048752090222</v>
      </c>
      <c r="H16">
        <f t="shared" si="12"/>
        <v>0.92561113734838552</v>
      </c>
      <c r="I16">
        <f t="shared" si="12"/>
        <v>1.1201887756092628</v>
      </c>
      <c r="J16">
        <f t="shared" si="12"/>
        <v>1.8072627808449901</v>
      </c>
      <c r="K16">
        <f t="shared" si="12"/>
        <v>2.234231371048224</v>
      </c>
      <c r="L16">
        <f t="shared" si="12"/>
        <v>2.5513074566612444</v>
      </c>
      <c r="N16">
        <f>1-[1]!nt_dist($D16,$C16,H16,TRUE)</f>
        <v>6.6869988127676971E-2</v>
      </c>
      <c r="O16">
        <f>1-[1]!nt_dist($D16,$C16,I16,TRUE)</f>
        <v>9.5702591333642562E-2</v>
      </c>
      <c r="P16">
        <f>1-[1]!nt_dist($D16,$C16,J16,TRUE)</f>
        <v>0.26610012093697877</v>
      </c>
      <c r="Q16">
        <f>1-[1]!nt_dist($D16,$C16,K16,TRUE)</f>
        <v>0.42035783105227298</v>
      </c>
      <c r="R16">
        <f>1-[1]!nt_dist($D16,$C16,L16,TRUE)</f>
        <v>0.54524099890577127</v>
      </c>
      <c r="T16">
        <f>1-[1]!nt_dist($E16,$C16,H16,TRUE)</f>
        <v>0.14939650710118846</v>
      </c>
      <c r="U16">
        <f>1-[1]!nt_dist($E16,$C16,I16,TRUE)</f>
        <v>0.198934939028794</v>
      </c>
      <c r="V16">
        <f>1-[1]!nt_dist($E16,$C16,J16,TRUE)</f>
        <v>0.43571679394853469</v>
      </c>
      <c r="W16">
        <f>1-[1]!nt_dist($E16,$C16,K16,TRUE)</f>
        <v>0.60371084055669333</v>
      </c>
      <c r="X16">
        <f>1-[1]!nt_dist($E16,$C16,L16,TRUE)</f>
        <v>0.71851272523927823</v>
      </c>
      <c r="Z16">
        <f t="shared" si="1"/>
        <v>0.44760074666528143</v>
      </c>
      <c r="AA16">
        <f t="shared" si="2"/>
        <v>0.4810748267793748</v>
      </c>
      <c r="AB16">
        <f t="shared" si="3"/>
        <v>0.61071807337407691</v>
      </c>
      <c r="AC16">
        <f t="shared" si="4"/>
        <v>0.6962900163671949</v>
      </c>
      <c r="AD16">
        <f t="shared" si="5"/>
        <v>0.75884668392504218</v>
      </c>
      <c r="AF16">
        <f t="shared" si="10"/>
        <v>0.13172540120306939</v>
      </c>
      <c r="AG16">
        <f t="shared" si="6"/>
        <v>4.7456180872692481E-2</v>
      </c>
      <c r="AH16">
        <f t="shared" si="6"/>
        <v>-0.28119107041652236</v>
      </c>
      <c r="AI16">
        <f t="shared" si="6"/>
        <v>-0.51375975666728013</v>
      </c>
      <c r="AJ16">
        <f t="shared" si="6"/>
        <v>-0.7025974820108456</v>
      </c>
    </row>
    <row r="17" spans="1:36" ht="14.45" x14ac:dyDescent="0.35">
      <c r="A17" t="s">
        <v>3</v>
      </c>
      <c r="B17" t="s">
        <v>20</v>
      </c>
      <c r="C17">
        <v>139</v>
      </c>
      <c r="D17" s="1">
        <v>3.2796464357164026</v>
      </c>
      <c r="E17" s="1">
        <f t="shared" si="7"/>
        <v>1.9771777244903315</v>
      </c>
      <c r="F17" s="7">
        <f t="shared" si="8"/>
        <v>6.5682553607345341E-4</v>
      </c>
      <c r="G17">
        <f t="shared" si="11"/>
        <v>11.789826122551595</v>
      </c>
      <c r="H17">
        <f t="shared" si="12"/>
        <v>0.79169731351826989</v>
      </c>
      <c r="I17">
        <f t="shared" si="12"/>
        <v>0.95812421490924304</v>
      </c>
      <c r="J17">
        <f t="shared" si="12"/>
        <v>1.5457950219952936</v>
      </c>
      <c r="K17">
        <f t="shared" si="12"/>
        <v>1.9109914551204863</v>
      </c>
      <c r="L17">
        <f t="shared" si="12"/>
        <v>2.1821942043439262</v>
      </c>
      <c r="N17">
        <f>1-[1]!nt_dist($D17,$C17,H17,TRUE)</f>
        <v>7.4289081251931455E-3</v>
      </c>
      <c r="O17">
        <f>1-[1]!nt_dist($D17,$C17,I17,TRUE)</f>
        <v>1.1529140270098215E-2</v>
      </c>
      <c r="P17">
        <f>1-[1]!nt_dist($D17,$C17,J17,TRUE)</f>
        <v>4.4974976475307238E-2</v>
      </c>
      <c r="Q17">
        <f>1-[1]!nt_dist($D17,$C17,K17,TRUE)</f>
        <v>9.0571944908044766E-2</v>
      </c>
      <c r="R17">
        <f>1-[1]!nt_dist($D17,$C17,L17,TRUE)</f>
        <v>0.14206617296075708</v>
      </c>
      <c r="T17">
        <f>1-[1]!nt_dist($E17,$C17,H17,TRUE)</f>
        <v>0.12025261032637846</v>
      </c>
      <c r="U17">
        <f>1-[1]!nt_dist($E17,$C17,I17,TRUE)</f>
        <v>0.15661971682202358</v>
      </c>
      <c r="V17">
        <f>1-[1]!nt_dist($E17,$C17,J17,TRUE)</f>
        <v>0.335474814109193</v>
      </c>
      <c r="W17">
        <f>1-[1]!nt_dist($E17,$C17,K17,TRUE)</f>
        <v>0.47520889851126191</v>
      </c>
      <c r="X17">
        <f>1-[1]!nt_dist($E17,$C17,L17,TRUE)</f>
        <v>0.58204833587425109</v>
      </c>
      <c r="Z17">
        <f t="shared" si="1"/>
        <v>6.1777520712692165E-2</v>
      </c>
      <c r="AA17">
        <f t="shared" si="2"/>
        <v>7.3612317172042085E-2</v>
      </c>
      <c r="AB17">
        <f t="shared" si="3"/>
        <v>0.13406364526866815</v>
      </c>
      <c r="AC17">
        <f t="shared" si="4"/>
        <v>0.19059395813459987</v>
      </c>
      <c r="AD17">
        <f t="shared" si="5"/>
        <v>0.2440796823984904</v>
      </c>
      <c r="AF17">
        <f t="shared" si="10"/>
        <v>1.5400217927253335</v>
      </c>
      <c r="AG17">
        <f t="shared" si="6"/>
        <v>1.4494045658747647</v>
      </c>
      <c r="AH17">
        <f t="shared" si="6"/>
        <v>1.1073855040887337</v>
      </c>
      <c r="AI17">
        <f t="shared" si="6"/>
        <v>0.87570961628364385</v>
      </c>
      <c r="AJ17">
        <f t="shared" si="6"/>
        <v>0.69323933830140361</v>
      </c>
    </row>
    <row r="18" spans="1:36" ht="14.45" x14ac:dyDescent="0.35">
      <c r="A18" t="s">
        <v>4</v>
      </c>
      <c r="B18" t="s">
        <v>21</v>
      </c>
      <c r="C18">
        <v>110</v>
      </c>
      <c r="D18" s="1">
        <v>2.2999999999999998</v>
      </c>
      <c r="E18" s="1">
        <f t="shared" si="7"/>
        <v>1.9817652821323735</v>
      </c>
      <c r="F18" s="7">
        <f t="shared" si="8"/>
        <v>1.1667476581253909E-2</v>
      </c>
      <c r="G18">
        <f t="shared" si="11"/>
        <v>10.488088481701515</v>
      </c>
      <c r="H18">
        <f t="shared" si="12"/>
        <v>0.70428447278134676</v>
      </c>
      <c r="I18">
        <f t="shared" si="12"/>
        <v>0.85233585618429153</v>
      </c>
      <c r="J18">
        <f t="shared" si="12"/>
        <v>1.3751207860690338</v>
      </c>
      <c r="K18">
        <f t="shared" si="12"/>
        <v>1.6999951704751257</v>
      </c>
      <c r="L18">
        <f t="shared" si="12"/>
        <v>1.9412538964961463</v>
      </c>
      <c r="N18">
        <f>1-[1]!nt_dist($D18,$C18,H18,TRUE)</f>
        <v>5.7997079687673647E-2</v>
      </c>
      <c r="O18">
        <f>1-[1]!nt_dist($D18,$C18,I18,TRUE)</f>
        <v>7.7008176383215998E-2</v>
      </c>
      <c r="P18">
        <f>1-[1]!nt_dist($D18,$C18,J18,TRUE)</f>
        <v>0.18172417273731012</v>
      </c>
      <c r="Q18">
        <f>1-[1]!nt_dist($D18,$C18,K18,TRUE)</f>
        <v>0.27835062531205501</v>
      </c>
      <c r="R18">
        <f>1-[1]!nt_dist($D18,$C18,L18,TRUE)</f>
        <v>0.36342325361715322</v>
      </c>
      <c r="T18">
        <f>1-[1]!nt_dist($E18,$C18,H18,TRUE)</f>
        <v>0.10350855867508602</v>
      </c>
      <c r="U18">
        <f>1-[1]!nt_dist($E18,$C18,I18,TRUE)</f>
        <v>0.13241434019341547</v>
      </c>
      <c r="V18">
        <f>1-[1]!nt_dist($E18,$C18,J18,TRUE)</f>
        <v>0.27530811092194662</v>
      </c>
      <c r="W18">
        <f>1-[1]!nt_dist($E18,$C18,K18,TRUE)</f>
        <v>0.39173097315888616</v>
      </c>
      <c r="X18">
        <f>1-[1]!nt_dist($E18,$C18,L18,TRUE)</f>
        <v>0.48577277234233562</v>
      </c>
      <c r="Z18">
        <f t="shared" si="1"/>
        <v>0.56031192425089049</v>
      </c>
      <c r="AA18">
        <f t="shared" si="2"/>
        <v>0.58156976254030646</v>
      </c>
      <c r="AB18">
        <f t="shared" si="3"/>
        <v>0.66007562264967645</v>
      </c>
      <c r="AC18">
        <f t="shared" si="4"/>
        <v>0.7105657820913639</v>
      </c>
      <c r="AD18">
        <f t="shared" si="5"/>
        <v>0.74813426010842821</v>
      </c>
      <c r="AF18">
        <f t="shared" si="10"/>
        <v>-0.15176010207044149</v>
      </c>
      <c r="AG18">
        <f t="shared" si="6"/>
        <v>-0.20591094609797261</v>
      </c>
      <c r="AH18">
        <f t="shared" si="6"/>
        <v>-0.41266952610305324</v>
      </c>
      <c r="AI18">
        <f t="shared" si="6"/>
        <v>-0.55503834075552061</v>
      </c>
      <c r="AJ18">
        <f t="shared" si="6"/>
        <v>-0.66863007967203469</v>
      </c>
    </row>
    <row r="19" spans="1:36" ht="14.45" x14ac:dyDescent="0.35">
      <c r="A19" t="s">
        <v>4</v>
      </c>
      <c r="B19" t="s">
        <v>22</v>
      </c>
      <c r="C19">
        <v>122</v>
      </c>
      <c r="D19" s="1">
        <v>2.78</v>
      </c>
      <c r="E19" s="1">
        <f t="shared" si="7"/>
        <v>1.9795998784866402</v>
      </c>
      <c r="F19" s="7">
        <f t="shared" si="8"/>
        <v>3.1490119379502498E-3</v>
      </c>
      <c r="G19">
        <f t="shared" si="11"/>
        <v>11.045361017187261</v>
      </c>
      <c r="H19">
        <f t="shared" si="12"/>
        <v>0.74170581934367374</v>
      </c>
      <c r="I19">
        <f t="shared" si="12"/>
        <v>0.89762374296079361</v>
      </c>
      <c r="J19">
        <f t="shared" si="12"/>
        <v>1.4481862496555424</v>
      </c>
      <c r="K19">
        <f t="shared" si="12"/>
        <v>1.7903224613458166</v>
      </c>
      <c r="L19">
        <f t="shared" si="12"/>
        <v>2.0444001926786597</v>
      </c>
      <c r="N19">
        <f>1-[1]!nt_dist($D19,$C19,H19,TRUE)</f>
        <v>2.267495168398348E-2</v>
      </c>
      <c r="O19">
        <f>1-[1]!nt_dist($D19,$C19,I19,TRUE)</f>
        <v>3.231204201464255E-2</v>
      </c>
      <c r="P19">
        <f>1-[1]!nt_dist($D19,$C19,J19,TRUE)</f>
        <v>9.5829146769935813E-2</v>
      </c>
      <c r="Q19">
        <f>1-[1]!nt_dist($D19,$C19,K19,TRUE)</f>
        <v>0.16632469689354112</v>
      </c>
      <c r="R19">
        <f>1-[1]!nt_dist($D19,$C19,L19,TRUE)</f>
        <v>0.2361900331942659</v>
      </c>
      <c r="T19">
        <f>1-[1]!nt_dist($E19,$C19,H19,TRUE)</f>
        <v>0.11046068970634026</v>
      </c>
      <c r="U19">
        <f>1-[1]!nt_dist($E19,$C19,I19,TRUE)</f>
        <v>0.14244676183550864</v>
      </c>
      <c r="V19">
        <f>1-[1]!nt_dist($E19,$C19,J19,TRUE)</f>
        <v>0.3004280536477808</v>
      </c>
      <c r="W19">
        <f>1-[1]!nt_dist($E19,$C19,K19,TRUE)</f>
        <v>0.42710958777737285</v>
      </c>
      <c r="X19">
        <f>1-[1]!nt_dist($E19,$C19,L19,TRUE)</f>
        <v>0.52723796840646986</v>
      </c>
      <c r="Z19">
        <f t="shared" si="1"/>
        <v>0.20527620952091497</v>
      </c>
      <c r="AA19">
        <f t="shared" si="2"/>
        <v>0.22683591819345883</v>
      </c>
      <c r="AB19">
        <f t="shared" si="3"/>
        <v>0.31897536067748539</v>
      </c>
      <c r="AC19">
        <f t="shared" si="4"/>
        <v>0.38941925363716356</v>
      </c>
      <c r="AD19">
        <f t="shared" si="5"/>
        <v>0.44797614615679027</v>
      </c>
      <c r="AF19">
        <f t="shared" si="10"/>
        <v>0.82292188048096993</v>
      </c>
      <c r="AG19">
        <f t="shared" si="6"/>
        <v>0.7493075863028259</v>
      </c>
      <c r="AH19">
        <f t="shared" si="6"/>
        <v>0.47056595932193224</v>
      </c>
      <c r="AI19">
        <f t="shared" si="6"/>
        <v>0.28083297930977341</v>
      </c>
      <c r="AJ19">
        <f t="shared" si="6"/>
        <v>0.13077627409280976</v>
      </c>
    </row>
    <row r="20" spans="1:36" ht="14.45" x14ac:dyDescent="0.35">
      <c r="A20" t="s">
        <v>4</v>
      </c>
      <c r="B20" t="s">
        <v>23</v>
      </c>
      <c r="C20">
        <v>17</v>
      </c>
      <c r="D20" s="1">
        <v>2.4446017770503823</v>
      </c>
      <c r="E20" s="1">
        <f t="shared" si="7"/>
        <v>2.109815577833317</v>
      </c>
      <c r="F20" s="7">
        <f t="shared" si="8"/>
        <v>1.2846885829172015E-2</v>
      </c>
      <c r="G20">
        <f t="shared" si="11"/>
        <v>4.1231056256176606</v>
      </c>
      <c r="H20">
        <f t="shared" si="12"/>
        <v>0.27687021108052667</v>
      </c>
      <c r="I20">
        <f t="shared" si="12"/>
        <v>0.33507257015236075</v>
      </c>
      <c r="J20">
        <f t="shared" si="12"/>
        <v>0.54059119150615598</v>
      </c>
      <c r="K20">
        <f t="shared" si="12"/>
        <v>0.66830668554502037</v>
      </c>
      <c r="L20">
        <f t="shared" si="12"/>
        <v>0.76315096648545355</v>
      </c>
      <c r="N20">
        <f>1-[1]!nt_dist($D20,$C20,H20,TRUE)</f>
        <v>2.4227353040584765E-2</v>
      </c>
      <c r="O20">
        <f>1-[1]!nt_dist($D20,$C20,I20,TRUE)</f>
        <v>2.7475265852565989E-2</v>
      </c>
      <c r="P20">
        <f>1-[1]!nt_dist($D20,$C20,J20,TRUE)</f>
        <v>4.1963350026736679E-2</v>
      </c>
      <c r="Q20">
        <f>1-[1]!nt_dist($D20,$C20,K20,TRUE)</f>
        <v>5.3725186798702418E-2</v>
      </c>
      <c r="R20">
        <f>1-[1]!nt_dist($D20,$C20,L20,TRUE)</f>
        <v>6.4038699539031407E-2</v>
      </c>
      <c r="T20">
        <f>1-[1]!nt_dist($E20,$C20,H20,TRUE)</f>
        <v>4.4726748430753416E-2</v>
      </c>
      <c r="U20">
        <f>1-[1]!nt_dist($E20,$C20,I20,TRUE)</f>
        <v>5.0160525778285781E-2</v>
      </c>
      <c r="V20">
        <f>1-[1]!nt_dist($E20,$C20,J20,TRUE)</f>
        <v>7.3642992842247845E-2</v>
      </c>
      <c r="W20">
        <f>1-[1]!nt_dist($E20,$C20,K20,TRUE)</f>
        <v>9.1990017725889994E-2</v>
      </c>
      <c r="X20">
        <f>1-[1]!nt_dist($E20,$C20,L20,TRUE)</f>
        <v>0.1076593409463642</v>
      </c>
      <c r="Z20">
        <f t="shared" si="1"/>
        <v>0.54167481184316124</v>
      </c>
      <c r="AA20">
        <f t="shared" si="2"/>
        <v>0.54774676752810036</v>
      </c>
      <c r="AB20">
        <f t="shared" si="3"/>
        <v>0.56982135580267934</v>
      </c>
      <c r="AC20">
        <f t="shared" si="4"/>
        <v>0.58403279102295258</v>
      </c>
      <c r="AD20">
        <f t="shared" si="5"/>
        <v>0.59482715550836818</v>
      </c>
      <c r="AF20">
        <f t="shared" si="10"/>
        <v>-0.10465398463619646</v>
      </c>
      <c r="AG20">
        <f t="shared" si="6"/>
        <v>-0.1199705653765368</v>
      </c>
      <c r="AH20">
        <f t="shared" si="6"/>
        <v>-0.17591936899927041</v>
      </c>
      <c r="AI20">
        <f t="shared" si="6"/>
        <v>-0.21222126441247174</v>
      </c>
      <c r="AJ20">
        <f t="shared" si="6"/>
        <v>-0.23998009329142606</v>
      </c>
    </row>
    <row r="21" spans="1:36" ht="14.45" x14ac:dyDescent="0.35">
      <c r="A21" t="s">
        <v>4</v>
      </c>
      <c r="B21" t="s">
        <v>24</v>
      </c>
      <c r="C21">
        <v>77</v>
      </c>
      <c r="D21" s="1">
        <v>2.0738401597350946</v>
      </c>
      <c r="E21" s="1">
        <f t="shared" si="7"/>
        <v>1.9912543953883848</v>
      </c>
      <c r="F21" s="7">
        <f t="shared" si="8"/>
        <v>2.0718757304660225E-2</v>
      </c>
      <c r="G21">
        <f t="shared" si="11"/>
        <v>8.7749643873921226</v>
      </c>
      <c r="H21">
        <f t="shared" si="12"/>
        <v>0.58924666568477901</v>
      </c>
      <c r="I21">
        <f t="shared" si="12"/>
        <v>0.71311534005109334</v>
      </c>
      <c r="J21">
        <f t="shared" si="12"/>
        <v>1.1505085933600767</v>
      </c>
      <c r="K21">
        <f t="shared" si="12"/>
        <v>1.4223180044375192</v>
      </c>
      <c r="L21">
        <f t="shared" si="12"/>
        <v>1.6241695365518436</v>
      </c>
      <c r="N21">
        <f>1-[1]!nt_dist($D21,$C21,H21,TRUE)</f>
        <v>7.2449235837574122E-2</v>
      </c>
      <c r="O21">
        <f>1-[1]!nt_dist($D21,$C21,I21,TRUE)</f>
        <v>9.0841753981148021E-2</v>
      </c>
      <c r="P21">
        <f>1-[1]!nt_dist($D21,$C21,J21,TRUE)</f>
        <v>0.18297084539999686</v>
      </c>
      <c r="Q21">
        <f>1-[1]!nt_dist($D21,$C21,K21,TRUE)</f>
        <v>0.26239706518855688</v>
      </c>
      <c r="R21">
        <f>1-[1]!nt_dist($D21,$C21,L21,TRUE)</f>
        <v>0.33110627285673122</v>
      </c>
      <c r="T21">
        <f>1-[1]!nt_dist($E21,$C21,H21,TRUE)</f>
        <v>8.4096747723002463E-2</v>
      </c>
      <c r="U21">
        <f>1-[1]!nt_dist($E21,$C21,I21,TRUE)</f>
        <v>0.10461142572290716</v>
      </c>
      <c r="V21">
        <f>1-[1]!nt_dist($E21,$C21,J21,TRUE)</f>
        <v>0.20503496773920116</v>
      </c>
      <c r="W21">
        <f>1-[1]!nt_dist($E21,$C21,K21,TRUE)</f>
        <v>0.28932308015065822</v>
      </c>
      <c r="X21">
        <f>1-[1]!nt_dist($E21,$C21,L21,TRUE)</f>
        <v>0.36090405147823224</v>
      </c>
      <c r="Z21">
        <f t="shared" si="1"/>
        <v>0.86149866432655786</v>
      </c>
      <c r="AA21">
        <f t="shared" si="2"/>
        <v>0.86837315669292192</v>
      </c>
      <c r="AB21">
        <f t="shared" si="3"/>
        <v>0.89238849069262538</v>
      </c>
      <c r="AC21">
        <f t="shared" si="4"/>
        <v>0.90693443831691456</v>
      </c>
      <c r="AD21">
        <f t="shared" si="5"/>
        <v>0.91743573257365263</v>
      </c>
      <c r="AF21">
        <f t="shared" si="10"/>
        <v>-1.0870772493995589</v>
      </c>
      <c r="AG21">
        <f t="shared" si="10"/>
        <v>-1.1187338806426048</v>
      </c>
      <c r="AH21">
        <f t="shared" si="10"/>
        <v>-1.239330795402942</v>
      </c>
      <c r="AI21">
        <f t="shared" si="10"/>
        <v>-1.3221112043060164</v>
      </c>
      <c r="AJ21">
        <f t="shared" si="10"/>
        <v>-1.3880279482707119</v>
      </c>
    </row>
    <row r="22" spans="1:36" ht="14.45" x14ac:dyDescent="0.35">
      <c r="A22" t="s">
        <v>4</v>
      </c>
      <c r="B22" t="s">
        <v>25</v>
      </c>
      <c r="C22">
        <v>76</v>
      </c>
      <c r="D22" s="1">
        <v>3.6923178985044065</v>
      </c>
      <c r="E22" s="1">
        <f t="shared" si="7"/>
        <v>1.991672609644662</v>
      </c>
      <c r="F22" s="7">
        <f t="shared" si="8"/>
        <v>2.0806409806177617E-4</v>
      </c>
      <c r="G22">
        <f t="shared" ref="G22:G35" si="13">SQRT(C22)</f>
        <v>8.717797887081348</v>
      </c>
      <c r="H22">
        <f t="shared" ref="H22:L35" si="14">H$43/SQRT(1-H$43*H$43)*$G22</f>
        <v>0.58540788432796909</v>
      </c>
      <c r="I22">
        <f t="shared" si="14"/>
        <v>0.70846958805610838</v>
      </c>
      <c r="J22">
        <f t="shared" si="14"/>
        <v>1.1430133435839789</v>
      </c>
      <c r="K22">
        <f t="shared" si="14"/>
        <v>1.4130519904626335</v>
      </c>
      <c r="L22">
        <f t="shared" si="14"/>
        <v>1.613588514884172</v>
      </c>
      <c r="N22">
        <f>1-[1]!nt_dist($D22,$C22,H22,TRUE)</f>
        <v>1.5007107739822834E-3</v>
      </c>
      <c r="O22">
        <f>1-[1]!nt_dist($D22,$C22,I22,TRUE)</f>
        <v>2.1896244157549871E-3</v>
      </c>
      <c r="P22">
        <f>1-[1]!nt_dist($D22,$C22,J22,TRUE)</f>
        <v>7.4989883654146272E-3</v>
      </c>
      <c r="Q22">
        <f>1-[1]!nt_dist($D22,$C22,K22,TRUE)</f>
        <v>1.4877999387361007E-2</v>
      </c>
      <c r="R22">
        <f>1-[1]!nt_dist($D22,$C22,L22,TRUE)</f>
        <v>2.3799314864554333E-2</v>
      </c>
      <c r="T22">
        <f>1-[1]!nt_dist($E22,$C22,H22,TRUE)</f>
        <v>8.3498459838613481E-2</v>
      </c>
      <c r="U22">
        <f>1-[1]!nt_dist($E22,$C22,I22,TRUE)</f>
        <v>0.10376103596126918</v>
      </c>
      <c r="V22">
        <f>1-[1]!nt_dist($E22,$C22,J22,TRUE)</f>
        <v>0.2028854976854817</v>
      </c>
      <c r="W22">
        <f>1-[1]!nt_dist($E22,$C22,K22,TRUE)</f>
        <v>0.28612377763876995</v>
      </c>
      <c r="X22">
        <f>1-[1]!nt_dist($E22,$C22,L22,TRUE)</f>
        <v>0.35690048341859149</v>
      </c>
      <c r="Z22">
        <f t="shared" si="1"/>
        <v>1.7972915630813664E-2</v>
      </c>
      <c r="AA22">
        <f t="shared" si="2"/>
        <v>2.1102568950567408E-2</v>
      </c>
      <c r="AB22">
        <f t="shared" si="3"/>
        <v>3.696167765051276E-2</v>
      </c>
      <c r="AC22">
        <f t="shared" si="4"/>
        <v>5.1998472514732483E-2</v>
      </c>
      <c r="AD22">
        <f t="shared" si="5"/>
        <v>6.6683336028551282E-2</v>
      </c>
      <c r="AF22">
        <f t="shared" ref="AF22:AF35" si="15">-NORMSINV(Z22)</f>
        <v>2.0975396478304877</v>
      </c>
      <c r="AG22">
        <f t="shared" ref="AG22:AG35" si="16">-NORMSINV(AA22)</f>
        <v>2.0314917272085657</v>
      </c>
      <c r="AH22">
        <f t="shared" ref="AH22:AH35" si="17">-NORMSINV(AB22)</f>
        <v>1.7870874516013793</v>
      </c>
      <c r="AI22">
        <f t="shared" ref="AI22:AI35" si="18">-NORMSINV(AC22)</f>
        <v>1.6257777416344636</v>
      </c>
      <c r="AJ22">
        <f t="shared" ref="AJ22:AJ35" si="19">-NORMSINV(AD22)</f>
        <v>1.5009570451669485</v>
      </c>
    </row>
    <row r="23" spans="1:36" ht="14.45" x14ac:dyDescent="0.35">
      <c r="A23" t="s">
        <v>4</v>
      </c>
      <c r="B23" t="s">
        <v>26</v>
      </c>
      <c r="C23">
        <v>76</v>
      </c>
      <c r="D23" s="1">
        <v>2.13</v>
      </c>
      <c r="E23" s="1">
        <f t="shared" si="7"/>
        <v>1.991672609644662</v>
      </c>
      <c r="F23" s="7">
        <f t="shared" si="8"/>
        <v>1.8204058648628157E-2</v>
      </c>
      <c r="G23">
        <f t="shared" si="13"/>
        <v>8.717797887081348</v>
      </c>
      <c r="H23">
        <f t="shared" si="14"/>
        <v>0.58540788432796909</v>
      </c>
      <c r="I23">
        <f t="shared" si="14"/>
        <v>0.70846958805610838</v>
      </c>
      <c r="J23">
        <f t="shared" si="14"/>
        <v>1.1430133435839789</v>
      </c>
      <c r="K23">
        <f t="shared" si="14"/>
        <v>1.4130519904626335</v>
      </c>
      <c r="L23">
        <f t="shared" si="14"/>
        <v>1.613588514884172</v>
      </c>
      <c r="N23">
        <f>1-[1]!nt_dist($D23,$C23,H23,TRUE)</f>
        <v>6.4846853021662487E-2</v>
      </c>
      <c r="O23">
        <f>1-[1]!nt_dist($D23,$C23,I23,TRUE)</f>
        <v>8.1656364234975687E-2</v>
      </c>
      <c r="P23">
        <f>1-[1]!nt_dist($D23,$C23,J23,TRUE)</f>
        <v>0.16709023359764008</v>
      </c>
      <c r="Q23">
        <f>1-[1]!nt_dist($D23,$C23,K23,TRUE)</f>
        <v>0.2420921244287324</v>
      </c>
      <c r="R23">
        <f>1-[1]!nt_dist($D23,$C23,L23,TRUE)</f>
        <v>0.30784988318744</v>
      </c>
      <c r="T23">
        <f>1-[1]!nt_dist($E23,$C23,H23,TRUE)</f>
        <v>8.3498459838613481E-2</v>
      </c>
      <c r="U23">
        <f>1-[1]!nt_dist($E23,$C23,I23,TRUE)</f>
        <v>0.10376103596126918</v>
      </c>
      <c r="V23">
        <f>1-[1]!nt_dist($E23,$C23,J23,TRUE)</f>
        <v>0.2028854976854817</v>
      </c>
      <c r="W23">
        <f>1-[1]!nt_dist($E23,$C23,K23,TRUE)</f>
        <v>0.28612377763876995</v>
      </c>
      <c r="X23">
        <f>1-[1]!nt_dist($E23,$C23,L23,TRUE)</f>
        <v>0.35690048341859149</v>
      </c>
      <c r="Z23">
        <f t="shared" si="1"/>
        <v>0.77662334307721392</v>
      </c>
      <c r="AA23">
        <f t="shared" si="2"/>
        <v>0.78696558374239356</v>
      </c>
      <c r="AB23">
        <f t="shared" si="3"/>
        <v>0.82356913384054509</v>
      </c>
      <c r="AC23">
        <f t="shared" si="4"/>
        <v>0.84610977258371267</v>
      </c>
      <c r="AD23">
        <f t="shared" si="5"/>
        <v>0.86256504961462221</v>
      </c>
      <c r="AF23">
        <f t="shared" si="15"/>
        <v>-0.76083887118115867</v>
      </c>
      <c r="AG23">
        <f t="shared" si="16"/>
        <v>-0.79593669315289151</v>
      </c>
      <c r="AH23">
        <f t="shared" si="17"/>
        <v>-0.92905278355005516</v>
      </c>
      <c r="AI23">
        <f t="shared" si="18"/>
        <v>-1.0198903750002963</v>
      </c>
      <c r="AJ23">
        <f t="shared" si="19"/>
        <v>-1.0919162811318921</v>
      </c>
    </row>
    <row r="24" spans="1:36" ht="14.45" x14ac:dyDescent="0.35">
      <c r="A24" t="s">
        <v>4</v>
      </c>
      <c r="B24" t="s">
        <v>27</v>
      </c>
      <c r="C24">
        <v>96</v>
      </c>
      <c r="D24" s="1">
        <v>4.6690470119715011</v>
      </c>
      <c r="E24" s="1">
        <f t="shared" si="7"/>
        <v>1.9849843115224561</v>
      </c>
      <c r="F24" s="7">
        <f t="shared" si="8"/>
        <v>4.9125198407531063E-6</v>
      </c>
      <c r="G24">
        <f t="shared" si="13"/>
        <v>9.7979589711327115</v>
      </c>
      <c r="H24">
        <f t="shared" si="14"/>
        <v>0.65794166213955985</v>
      </c>
      <c r="I24">
        <f t="shared" si="14"/>
        <v>0.79625107693257424</v>
      </c>
      <c r="J24">
        <f t="shared" si="14"/>
        <v>1.2846360960591674</v>
      </c>
      <c r="K24">
        <f t="shared" si="14"/>
        <v>1.5881333343534882</v>
      </c>
      <c r="L24">
        <f t="shared" si="14"/>
        <v>1.8135169305260306</v>
      </c>
      <c r="N24">
        <f>1-[1]!nt_dist($D24,$C24,H24,TRUE)</f>
        <v>7.3707000630029995E-5</v>
      </c>
      <c r="O24">
        <f>1-[1]!nt_dist($D24,$C24,I24,TRUE)</f>
        <v>1.2419516787809393E-4</v>
      </c>
      <c r="P24">
        <f>1-[1]!nt_dist($D24,$C24,J24,TRUE)</f>
        <v>6.8765875502674323E-4</v>
      </c>
      <c r="Q24">
        <f>1-[1]!nt_dist($D24,$C24,K24,TRUE)</f>
        <v>1.798826786712282E-3</v>
      </c>
      <c r="R24">
        <f>1-[1]!nt_dist($D24,$C24,L24,TRUE)</f>
        <v>3.4946229142674978E-3</v>
      </c>
      <c r="T24">
        <f>1-[1]!nt_dist($E24,$C24,H24,TRUE)</f>
        <v>9.5338188906298083E-2</v>
      </c>
      <c r="U24">
        <f>1-[1]!nt_dist($E24,$C24,I24,TRUE)</f>
        <v>0.12066803390028236</v>
      </c>
      <c r="V24">
        <f>1-[1]!nt_dist($E24,$C24,J24,TRUE)</f>
        <v>0.24567583719410713</v>
      </c>
      <c r="W24">
        <f>1-[1]!nt_dist($E24,$C24,K24,TRUE)</f>
        <v>0.3491148411874091</v>
      </c>
      <c r="X24">
        <f>1-[1]!nt_dist($E24,$C24,L24,TRUE)</f>
        <v>0.43463129046191207</v>
      </c>
      <c r="Z24">
        <f t="shared" si="1"/>
        <v>7.7311097971949079E-4</v>
      </c>
      <c r="AA24">
        <f t="shared" si="2"/>
        <v>1.0292300608852742E-3</v>
      </c>
      <c r="AB24">
        <f t="shared" si="3"/>
        <v>2.7990491978396224E-3</v>
      </c>
      <c r="AC24">
        <f t="shared" si="4"/>
        <v>5.1525359981664312E-3</v>
      </c>
      <c r="AD24">
        <f t="shared" si="5"/>
        <v>8.0404310296056363E-3</v>
      </c>
      <c r="AF24">
        <f t="shared" si="15"/>
        <v>3.1658656409238835</v>
      </c>
      <c r="AG24">
        <f t="shared" si="16"/>
        <v>3.0816654984564913</v>
      </c>
      <c r="AH24">
        <f t="shared" si="17"/>
        <v>2.7704378420757663</v>
      </c>
      <c r="AI24">
        <f t="shared" si="18"/>
        <v>2.5654208819752058</v>
      </c>
      <c r="AJ24">
        <f t="shared" si="19"/>
        <v>2.4070751127976679</v>
      </c>
    </row>
    <row r="25" spans="1:36" ht="14.45" x14ac:dyDescent="0.35">
      <c r="A25" t="s">
        <v>4</v>
      </c>
      <c r="B25" t="s">
        <v>28</v>
      </c>
      <c r="C25">
        <v>151</v>
      </c>
      <c r="D25" s="1">
        <v>3.7010000000000001</v>
      </c>
      <c r="E25" s="1">
        <f t="shared" si="7"/>
        <v>1.9757989238179368</v>
      </c>
      <c r="F25" s="7">
        <f t="shared" si="8"/>
        <v>1.5016745790585854E-4</v>
      </c>
      <c r="G25">
        <f t="shared" si="13"/>
        <v>12.288205727444508</v>
      </c>
      <c r="H25">
        <f t="shared" si="14"/>
        <v>0.82516394739434462</v>
      </c>
      <c r="I25">
        <f t="shared" si="14"/>
        <v>0.99862604782019837</v>
      </c>
      <c r="J25">
        <f t="shared" si="14"/>
        <v>1.6111388790038237</v>
      </c>
      <c r="K25">
        <f t="shared" si="14"/>
        <v>1.9917728980745031</v>
      </c>
      <c r="L25">
        <f t="shared" si="14"/>
        <v>2.27443993163928</v>
      </c>
      <c r="N25">
        <f>1-[1]!nt_dist($D25,$C25,H25,TRUE)</f>
        <v>2.4966400192925065E-3</v>
      </c>
      <c r="O25">
        <f>1-[1]!nt_dist($D25,$C25,I25,TRUE)</f>
        <v>4.1732330978674348E-3</v>
      </c>
      <c r="P25">
        <f>1-[1]!nt_dist($D25,$C25,J25,TRUE)</f>
        <v>2.0755944770791013E-2</v>
      </c>
      <c r="Q25">
        <f>1-[1]!nt_dist($D25,$C25,K25,TRUE)</f>
        <v>4.7860462450282526E-2</v>
      </c>
      <c r="R25">
        <f>1-[1]!nt_dist($D25,$C25,L25,TRUE)</f>
        <v>8.2353743286389225E-2</v>
      </c>
      <c r="T25">
        <f>1-[1]!nt_dist($E25,$C25,H25,TRUE)</f>
        <v>0.12713519284318686</v>
      </c>
      <c r="U25">
        <f>1-[1]!nt_dist($E25,$C25,I25,TRUE)</f>
        <v>0.16660220133698744</v>
      </c>
      <c r="V25">
        <f>1-[1]!nt_dist($E25,$C25,J25,TRUE)</f>
        <v>0.35977136957428224</v>
      </c>
      <c r="W25">
        <f>1-[1]!nt_dist($E25,$C25,K25,TRUE)</f>
        <v>0.50763261904015966</v>
      </c>
      <c r="X25">
        <f>1-[1]!nt_dist($E25,$C25,L25,TRUE)</f>
        <v>0.61790862303457317</v>
      </c>
      <c r="Z25">
        <f t="shared" si="1"/>
        <v>1.9637678312817382E-2</v>
      </c>
      <c r="AA25">
        <f t="shared" si="2"/>
        <v>2.5049087373258692E-2</v>
      </c>
      <c r="AB25">
        <f t="shared" si="3"/>
        <v>5.7692041463309154E-2</v>
      </c>
      <c r="AC25">
        <f t="shared" si="4"/>
        <v>9.4281692419170976E-2</v>
      </c>
      <c r="AD25">
        <f t="shared" si="5"/>
        <v>0.13327819068448471</v>
      </c>
      <c r="AF25">
        <f t="shared" si="15"/>
        <v>2.0612902626048748</v>
      </c>
      <c r="AG25">
        <f t="shared" si="16"/>
        <v>1.9591247859418441</v>
      </c>
      <c r="AH25">
        <f t="shared" si="17"/>
        <v>1.5744472699858663</v>
      </c>
      <c r="AI25">
        <f t="shared" si="18"/>
        <v>1.3148408811901973</v>
      </c>
      <c r="AJ25">
        <f t="shared" si="19"/>
        <v>1.1110278045110302</v>
      </c>
    </row>
    <row r="26" spans="1:36" ht="14.45" x14ac:dyDescent="0.35">
      <c r="A26" t="s">
        <v>4</v>
      </c>
      <c r="B26" t="s">
        <v>29</v>
      </c>
      <c r="C26">
        <v>238</v>
      </c>
      <c r="D26" s="1">
        <v>2.0227070249239349</v>
      </c>
      <c r="E26" s="1">
        <f t="shared" si="7"/>
        <v>1.9699815295299372</v>
      </c>
      <c r="F26" s="7">
        <f t="shared" si="8"/>
        <v>2.2110881520249495E-2</v>
      </c>
      <c r="G26">
        <f t="shared" si="13"/>
        <v>15.427248620541512</v>
      </c>
      <c r="H26">
        <f t="shared" si="14"/>
        <v>1.0359534704671129</v>
      </c>
      <c r="I26">
        <f t="shared" si="14"/>
        <v>1.2537267572159101</v>
      </c>
      <c r="J26">
        <f t="shared" si="14"/>
        <v>2.0227070249239349</v>
      </c>
      <c r="K26">
        <f t="shared" si="14"/>
        <v>2.5005746465999352</v>
      </c>
      <c r="L26">
        <f t="shared" si="14"/>
        <v>2.8554494509739698</v>
      </c>
      <c r="N26">
        <f>1-[1]!nt_dist($D26,$C26,H26,TRUE)</f>
        <v>0.16343703807094512</v>
      </c>
      <c r="O26">
        <f>1-[1]!nt_dist($D26,$C26,I26,TRUE)</f>
        <v>0.22255787917129155</v>
      </c>
      <c r="P26">
        <f>1-[1]!nt_dist($D26,$C26,J26,TRUE)</f>
        <v>0.50084596772834244</v>
      </c>
      <c r="Q26">
        <f>1-[1]!nt_dist($D26,$C26,K26,TRUE)</f>
        <v>0.68365651871781519</v>
      </c>
      <c r="R26">
        <f>1-[1]!nt_dist($D26,$C26,L26,TRUE)</f>
        <v>0.79709977748030425</v>
      </c>
      <c r="T26">
        <f>1-[1]!nt_dist($E26,$C26,H26,TRUE)</f>
        <v>0.17665529757974008</v>
      </c>
      <c r="U26">
        <f>1-[1]!nt_dist($E26,$C26,I26,TRUE)</f>
        <v>0.23845130158924455</v>
      </c>
      <c r="V26">
        <f>1-[1]!nt_dist($E26,$C26,J26,TRUE)</f>
        <v>0.52176245922690545</v>
      </c>
      <c r="W26">
        <f>1-[1]!nt_dist($E26,$C26,K26,TRUE)</f>
        <v>0.70212059691824757</v>
      </c>
      <c r="X26">
        <f>1-[1]!nt_dist($E26,$C26,L26,TRUE)</f>
        <v>0.81163706148741499</v>
      </c>
      <c r="Z26">
        <f t="shared" si="1"/>
        <v>0.92517484791064131</v>
      </c>
      <c r="AA26">
        <f t="shared" si="2"/>
        <v>0.93334730273214883</v>
      </c>
      <c r="AB26">
        <f t="shared" si="3"/>
        <v>0.95991185044329375</v>
      </c>
      <c r="AC26">
        <f t="shared" si="4"/>
        <v>0.97370241197669594</v>
      </c>
      <c r="AD26">
        <f t="shared" si="5"/>
        <v>0.98208893519417462</v>
      </c>
      <c r="AF26">
        <f t="shared" si="15"/>
        <v>-1.4407677611842324</v>
      </c>
      <c r="AG26">
        <f t="shared" si="16"/>
        <v>-1.5011939878528708</v>
      </c>
      <c r="AH26">
        <f t="shared" si="17"/>
        <v>-1.7496640580365233</v>
      </c>
      <c r="AI26">
        <f t="shared" si="18"/>
        <v>-1.9382299357349873</v>
      </c>
      <c r="AJ26">
        <f t="shared" si="19"/>
        <v>-2.0989406871235765</v>
      </c>
    </row>
    <row r="27" spans="1:36" ht="14.45" x14ac:dyDescent="0.35">
      <c r="A27" t="s">
        <v>4</v>
      </c>
      <c r="B27" t="s">
        <v>30</v>
      </c>
      <c r="C27">
        <v>40</v>
      </c>
      <c r="D27" s="1">
        <v>2.39</v>
      </c>
      <c r="E27" s="1">
        <f t="shared" si="7"/>
        <v>2.0210753903062737</v>
      </c>
      <c r="F27" s="7">
        <f t="shared" si="8"/>
        <v>1.0824566495941091E-2</v>
      </c>
      <c r="G27">
        <f t="shared" si="13"/>
        <v>6.324555320336759</v>
      </c>
      <c r="H27">
        <f t="shared" si="14"/>
        <v>0.4246995167070905</v>
      </c>
      <c r="I27">
        <f t="shared" si="14"/>
        <v>0.51397786005993018</v>
      </c>
      <c r="J27">
        <f t="shared" si="14"/>
        <v>0.82922903432901129</v>
      </c>
      <c r="K27">
        <f t="shared" si="14"/>
        <v>1.0251356592513194</v>
      </c>
      <c r="L27">
        <f t="shared" si="14"/>
        <v>1.1706201449987519</v>
      </c>
      <c r="N27">
        <f>1-[1]!nt_dist($D27,$C27,H27,TRUE)</f>
        <v>2.96796536422681E-2</v>
      </c>
      <c r="O27">
        <f>1-[1]!nt_dist($D27,$C27,I27,TRUE)</f>
        <v>3.599751543603702E-2</v>
      </c>
      <c r="P27">
        <f>1-[1]!nt_dist($D27,$C27,J27,TRUE)</f>
        <v>6.7562262926773031E-2</v>
      </c>
      <c r="Q27">
        <f>1-[1]!nt_dist($D27,$C27,K27,TRUE)</f>
        <v>9.5994422135563418E-2</v>
      </c>
      <c r="R27">
        <f>1-[1]!nt_dist($D27,$C27,L27,TRUE)</f>
        <v>0.12220731206854274</v>
      </c>
      <c r="T27">
        <f>1-[1]!nt_dist($E27,$C27,H27,TRUE)</f>
        <v>6.1130450849450568E-2</v>
      </c>
      <c r="U27">
        <f>1-[1]!nt_dist($E27,$C27,I27,TRUE)</f>
        <v>7.2392132053992198E-2</v>
      </c>
      <c r="V27">
        <f>1-[1]!nt_dist($E27,$C27,J27,TRUE)</f>
        <v>0.12496959095112325</v>
      </c>
      <c r="W27">
        <f>1-[1]!nt_dist($E27,$C27,K27,TRUE)</f>
        <v>0.16870437639430258</v>
      </c>
      <c r="X27">
        <f>1-[1]!nt_dist($E27,$C27,L27,TRUE)</f>
        <v>0.20687320731592684</v>
      </c>
      <c r="Z27">
        <f t="shared" si="1"/>
        <v>0.48551340992661529</v>
      </c>
      <c r="AA27">
        <f t="shared" si="2"/>
        <v>0.49725729046340295</v>
      </c>
      <c r="AB27">
        <f t="shared" si="3"/>
        <v>0.54062962367538869</v>
      </c>
      <c r="AC27">
        <f t="shared" si="4"/>
        <v>0.56900967353212839</v>
      </c>
      <c r="AD27">
        <f t="shared" si="5"/>
        <v>0.59073532843677334</v>
      </c>
      <c r="AF27">
        <f t="shared" si="15"/>
        <v>3.6320480226443519E-2</v>
      </c>
      <c r="AG27">
        <f t="shared" si="16"/>
        <v>6.8750074318545719E-3</v>
      </c>
      <c r="AH27">
        <f t="shared" si="17"/>
        <v>-0.10202005991481629</v>
      </c>
      <c r="AI27">
        <f t="shared" si="18"/>
        <v>-0.17385342962841929</v>
      </c>
      <c r="AJ27">
        <f t="shared" si="19"/>
        <v>-0.22943692032448126</v>
      </c>
    </row>
    <row r="28" spans="1:36" ht="14.45" x14ac:dyDescent="0.35">
      <c r="A28" t="s">
        <v>4</v>
      </c>
      <c r="B28" t="s">
        <v>31</v>
      </c>
      <c r="C28">
        <v>426</v>
      </c>
      <c r="D28" s="1">
        <v>5.2402290026295608</v>
      </c>
      <c r="E28" s="1">
        <f t="shared" si="7"/>
        <v>1.9655482824700288</v>
      </c>
      <c r="F28" s="7">
        <f t="shared" si="8"/>
        <v>1.2641115168684051E-7</v>
      </c>
      <c r="G28">
        <f t="shared" si="13"/>
        <v>20.639767440550294</v>
      </c>
      <c r="H28">
        <f t="shared" si="14"/>
        <v>1.3859787468001323</v>
      </c>
      <c r="I28">
        <f t="shared" si="14"/>
        <v>1.6773327078217106</v>
      </c>
      <c r="J28">
        <f t="shared" si="14"/>
        <v>2.7061340373557798</v>
      </c>
      <c r="K28">
        <f t="shared" si="14"/>
        <v>3.3454623337591154</v>
      </c>
      <c r="L28">
        <f t="shared" si="14"/>
        <v>3.8202413182008503</v>
      </c>
      <c r="N28">
        <f>1-[1]!nt_dist($D28,$C28,H28,TRUE)</f>
        <v>7.5011471099228899E-5</v>
      </c>
      <c r="O28">
        <f>1-[1]!nt_dist($D28,$C28,I28,TRUE)</f>
        <v>2.2899617764948754E-4</v>
      </c>
      <c r="P28">
        <f>1-[1]!nt_dist($D28,$C28,J28,TRUE)</f>
        <v>6.362390942310947E-3</v>
      </c>
      <c r="Q28">
        <f>1-[1]!nt_dist($D28,$C28,K28,TRUE)</f>
        <v>3.130012490510381E-2</v>
      </c>
      <c r="R28">
        <f>1-[1]!nt_dist($D28,$C28,L28,TRUE)</f>
        <v>8.1559217818918506E-2</v>
      </c>
      <c r="T28">
        <f>1-[1]!nt_dist($E28,$C28,H28,TRUE)</f>
        <v>0.28193290323064346</v>
      </c>
      <c r="U28">
        <f>1-[1]!nt_dist($E28,$C28,I28,TRUE)</f>
        <v>0.38728107120752375</v>
      </c>
      <c r="V28">
        <f>1-[1]!nt_dist($E28,$C28,J28,TRUE)</f>
        <v>0.77036962180919222</v>
      </c>
      <c r="W28">
        <f>1-[1]!nt_dist($E28,$C28,K28,TRUE)</f>
        <v>0.91589015346632086</v>
      </c>
      <c r="X28">
        <f>1-[1]!nt_dist($E28,$C28,L28,TRUE)</f>
        <v>0.96796202547891996</v>
      </c>
      <c r="Z28">
        <f t="shared" si="1"/>
        <v>2.6606142894170664E-4</v>
      </c>
      <c r="AA28">
        <f t="shared" si="2"/>
        <v>5.9129194446681441E-4</v>
      </c>
      <c r="AB28">
        <f t="shared" si="3"/>
        <v>8.2588808828793683E-3</v>
      </c>
      <c r="AC28">
        <f t="shared" si="4"/>
        <v>3.4174540240053779E-2</v>
      </c>
      <c r="AD28">
        <f t="shared" si="5"/>
        <v>8.4258695767083766E-2</v>
      </c>
      <c r="AF28">
        <f t="shared" si="15"/>
        <v>3.4640422849873032</v>
      </c>
      <c r="AG28">
        <f t="shared" si="16"/>
        <v>3.2430477524503361</v>
      </c>
      <c r="AH28">
        <f t="shared" si="17"/>
        <v>2.3972696786519614</v>
      </c>
      <c r="AI28">
        <f t="shared" si="18"/>
        <v>1.8226984151508427</v>
      </c>
      <c r="AJ28">
        <f t="shared" si="19"/>
        <v>1.3769833632190784</v>
      </c>
    </row>
    <row r="29" spans="1:36" ht="14.45" x14ac:dyDescent="0.35">
      <c r="A29" t="s">
        <v>5</v>
      </c>
      <c r="B29" t="s">
        <v>32</v>
      </c>
      <c r="C29">
        <v>241</v>
      </c>
      <c r="D29" s="1">
        <v>4.3010994843131387</v>
      </c>
      <c r="E29" s="1">
        <f t="shared" si="7"/>
        <v>1.9698562125960952</v>
      </c>
      <c r="F29" s="7">
        <f t="shared" si="8"/>
        <v>1.2352712131018567E-5</v>
      </c>
      <c r="G29">
        <f t="shared" si="13"/>
        <v>15.524174696260024</v>
      </c>
      <c r="H29">
        <f t="shared" si="14"/>
        <v>1.0424621426865812</v>
      </c>
      <c r="I29">
        <f t="shared" si="14"/>
        <v>1.2616036520264617</v>
      </c>
      <c r="J29">
        <f t="shared" si="14"/>
        <v>2.0354152569020658</v>
      </c>
      <c r="K29">
        <f t="shared" si="14"/>
        <v>2.5162852177780919</v>
      </c>
      <c r="L29">
        <f t="shared" si="14"/>
        <v>2.8733896240082575</v>
      </c>
      <c r="N29">
        <f>1-[1]!nt_dist($D29,$C29,H29,TRUE)</f>
        <v>7.0150854456707545E-4</v>
      </c>
      <c r="O29">
        <f>1-[1]!nt_dist($D29,$C29,I29,TRUE)</f>
        <v>1.4464241879318385E-3</v>
      </c>
      <c r="P29">
        <f>1-[1]!nt_dist($D29,$C29,J29,TRUE)</f>
        <v>1.3233285722110799E-2</v>
      </c>
      <c r="Q29">
        <f>1-[1]!nt_dist($D29,$C29,K29,TRUE)</f>
        <v>4.0293801094673176E-2</v>
      </c>
      <c r="R29">
        <f>1-[1]!nt_dist($D29,$C29,L29,TRUE)</f>
        <v>8.1240182471357003E-2</v>
      </c>
      <c r="T29">
        <f>1-[1]!nt_dist($E29,$C29,H29,TRUE)</f>
        <v>0.17835498442538844</v>
      </c>
      <c r="U29">
        <f>1-[1]!nt_dist($E29,$C29,I29,TRUE)</f>
        <v>0.2409079981834813</v>
      </c>
      <c r="V29">
        <f>1-[1]!nt_dist($E29,$C29,J29,TRUE)</f>
        <v>0.52684312852380311</v>
      </c>
      <c r="W29">
        <f>1-[1]!nt_dist($E29,$C29,K29,TRUE)</f>
        <v>0.70756427030310842</v>
      </c>
      <c r="X29">
        <f>1-[1]!nt_dist($E29,$C29,L29,TRUE)</f>
        <v>0.81646020356805127</v>
      </c>
      <c r="Z29">
        <f t="shared" si="1"/>
        <v>3.9332152495044998E-3</v>
      </c>
      <c r="AA29">
        <f t="shared" si="2"/>
        <v>6.0040521644707167E-3</v>
      </c>
      <c r="AB29">
        <f t="shared" si="3"/>
        <v>2.5118075961605545E-2</v>
      </c>
      <c r="AC29">
        <f t="shared" si="4"/>
        <v>5.6947195874393154E-2</v>
      </c>
      <c r="AD29">
        <f t="shared" si="5"/>
        <v>9.9502929985228236E-2</v>
      </c>
      <c r="AF29">
        <f t="shared" si="15"/>
        <v>2.6577496459602359</v>
      </c>
      <c r="AG29">
        <f t="shared" si="16"/>
        <v>2.5119060768672856</v>
      </c>
      <c r="AH29">
        <f t="shared" si="17"/>
        <v>1.957947682999591</v>
      </c>
      <c r="AI29">
        <f t="shared" si="18"/>
        <v>1.5809284791763705</v>
      </c>
      <c r="AJ29">
        <f t="shared" si="19"/>
        <v>1.2843890569055743</v>
      </c>
    </row>
    <row r="30" spans="1:36" ht="14.45" x14ac:dyDescent="0.35">
      <c r="A30" t="s">
        <v>5</v>
      </c>
      <c r="B30" t="s">
        <v>33</v>
      </c>
      <c r="C30">
        <v>55</v>
      </c>
      <c r="D30" s="1">
        <v>2.5048971643405982</v>
      </c>
      <c r="E30" s="1">
        <f t="shared" si="7"/>
        <v>2.0040447832891455</v>
      </c>
      <c r="F30" s="7">
        <f t="shared" si="8"/>
        <v>7.6204302212424108E-3</v>
      </c>
      <c r="G30">
        <f t="shared" si="13"/>
        <v>7.416198487095663</v>
      </c>
      <c r="H30">
        <f t="shared" si="14"/>
        <v>0.49800432658808275</v>
      </c>
      <c r="I30">
        <f t="shared" si="14"/>
        <v>0.60269246375635444</v>
      </c>
      <c r="J30">
        <f t="shared" si="14"/>
        <v>0.97235723277998953</v>
      </c>
      <c r="K30">
        <f t="shared" si="14"/>
        <v>1.2020781130273424</v>
      </c>
      <c r="L30">
        <f t="shared" si="14"/>
        <v>1.3726737942172333</v>
      </c>
      <c r="N30">
        <f>1-[1]!nt_dist($D30,$C30,H30,TRUE)</f>
        <v>2.6084333132050941E-2</v>
      </c>
      <c r="O30">
        <f>1-[1]!nt_dist($D30,$C30,I30,TRUE)</f>
        <v>3.2896951364983051E-2</v>
      </c>
      <c r="P30">
        <f>1-[1]!nt_dist($D30,$C30,J30,TRUE)</f>
        <v>6.9438073851043725E-2</v>
      </c>
      <c r="Q30">
        <f>1-[1]!nt_dist($D30,$C30,K30,TRUE)</f>
        <v>0.1044850861367228</v>
      </c>
      <c r="R30">
        <f>1-[1]!nt_dist($D30,$C30,L30,TRUE)</f>
        <v>0.13777405114395469</v>
      </c>
      <c r="T30">
        <f>1-[1]!nt_dist($E30,$C30,H30,TRUE)</f>
        <v>7.0700663869170177E-2</v>
      </c>
      <c r="U30">
        <f>1-[1]!nt_dist($E30,$C30,I30,TRUE)</f>
        <v>8.5698981542887132E-2</v>
      </c>
      <c r="V30">
        <f>1-[1]!nt_dist($E30,$C30,J30,TRUE)</f>
        <v>0.15756651178811576</v>
      </c>
      <c r="W30">
        <f>1-[1]!nt_dist($E30,$C30,K30,TRUE)</f>
        <v>0.21804574893393081</v>
      </c>
      <c r="X30">
        <f>1-[1]!nt_dist($E30,$C30,L30,TRUE)</f>
        <v>0.27053095296752128</v>
      </c>
      <c r="Z30">
        <f t="shared" si="1"/>
        <v>0.36894042721182013</v>
      </c>
      <c r="AA30">
        <f t="shared" si="2"/>
        <v>0.38386630474155781</v>
      </c>
      <c r="AB30">
        <f t="shared" si="3"/>
        <v>0.4406905570418358</v>
      </c>
      <c r="AC30">
        <f t="shared" si="4"/>
        <v>0.47918882458186529</v>
      </c>
      <c r="AD30">
        <f t="shared" si="5"/>
        <v>0.50927278240318485</v>
      </c>
      <c r="AF30">
        <f t="shared" si="15"/>
        <v>0.3346609598044451</v>
      </c>
      <c r="AG30">
        <f t="shared" si="16"/>
        <v>0.29534203379030621</v>
      </c>
      <c r="AH30">
        <f t="shared" si="17"/>
        <v>0.14921863744040675</v>
      </c>
      <c r="AI30">
        <f t="shared" si="18"/>
        <v>5.2189562946111913E-2</v>
      </c>
      <c r="AJ30">
        <f t="shared" si="19"/>
        <v>-2.3245511853512757E-2</v>
      </c>
    </row>
    <row r="31" spans="1:36" x14ac:dyDescent="0.25">
      <c r="A31" t="s">
        <v>5</v>
      </c>
      <c r="B31" t="s">
        <v>34</v>
      </c>
      <c r="C31">
        <v>80</v>
      </c>
      <c r="D31" s="1">
        <v>2.69</v>
      </c>
      <c r="E31" s="1">
        <f t="shared" si="7"/>
        <v>1.9900634212544475</v>
      </c>
      <c r="F31" s="7">
        <f t="shared" si="8"/>
        <v>4.3473659783556584E-3</v>
      </c>
      <c r="G31">
        <f t="shared" si="13"/>
        <v>8.9442719099991592</v>
      </c>
      <c r="H31">
        <f t="shared" si="14"/>
        <v>0.60061581646046625</v>
      </c>
      <c r="I31">
        <f t="shared" si="14"/>
        <v>0.72687446045625403</v>
      </c>
      <c r="J31">
        <f t="shared" si="14"/>
        <v>1.1727069466616327</v>
      </c>
      <c r="K31">
        <f t="shared" si="14"/>
        <v>1.4497607525854996</v>
      </c>
      <c r="L31">
        <f t="shared" si="14"/>
        <v>1.6555068854443939</v>
      </c>
      <c r="N31">
        <f>1-[1]!nt_dist($D31,$C31,H31,TRUE)</f>
        <v>2.0875917285875678E-2</v>
      </c>
      <c r="O31">
        <f>1-[1]!nt_dist($D31,$C31,I31,TRUE)</f>
        <v>2.7911051235514295E-2</v>
      </c>
      <c r="P31">
        <f>1-[1]!nt_dist($D31,$C31,J31,TRUE)</f>
        <v>6.995372622774465E-2</v>
      </c>
      <c r="Q31">
        <f>1-[1]!nt_dist($D31,$C31,K31,TRUE)</f>
        <v>0.11409447590514399</v>
      </c>
      <c r="R31">
        <f>1-[1]!nt_dist($D31,$C31,L31,TRUE)</f>
        <v>0.15775562959502853</v>
      </c>
      <c r="T31">
        <f>1-[1]!nt_dist($E31,$C31,H31,TRUE)</f>
        <v>8.5887002302762583E-2</v>
      </c>
      <c r="U31">
        <f>1-[1]!nt_dist($E31,$C31,I31,TRUE)</f>
        <v>0.10715880016794133</v>
      </c>
      <c r="V31">
        <f>1-[1]!nt_dist($E31,$C31,J31,TRUE)</f>
        <v>0.21147788930744327</v>
      </c>
      <c r="W31">
        <f>1-[1]!nt_dist($E31,$C31,K31,TRUE)</f>
        <v>0.29889264467898102</v>
      </c>
      <c r="X31">
        <f>1-[1]!nt_dist($E31,$C31,L31,TRUE)</f>
        <v>0.37284576116905588</v>
      </c>
      <c r="Z31">
        <f t="shared" si="1"/>
        <v>0.24306259068497257</v>
      </c>
      <c r="AA31">
        <f t="shared" si="2"/>
        <v>0.26046438735569605</v>
      </c>
      <c r="AB31">
        <f t="shared" si="3"/>
        <v>0.33078505964302968</v>
      </c>
      <c r="AC31">
        <f t="shared" si="4"/>
        <v>0.38172393311211994</v>
      </c>
      <c r="AD31">
        <f t="shared" si="5"/>
        <v>0.42311230547555806</v>
      </c>
      <c r="AF31">
        <f t="shared" si="15"/>
        <v>0.69648494647773129</v>
      </c>
      <c r="AG31">
        <f t="shared" si="16"/>
        <v>0.64191438333163453</v>
      </c>
      <c r="AH31">
        <f t="shared" si="17"/>
        <v>0.43774641448423973</v>
      </c>
      <c r="AI31">
        <f t="shared" si="18"/>
        <v>0.30095623678896066</v>
      </c>
      <c r="AJ31">
        <f t="shared" si="19"/>
        <v>0.19393776742128374</v>
      </c>
    </row>
    <row r="32" spans="1:36" x14ac:dyDescent="0.25">
      <c r="A32" t="s">
        <v>5</v>
      </c>
      <c r="B32" t="s">
        <v>35</v>
      </c>
      <c r="C32">
        <v>79</v>
      </c>
      <c r="D32" s="1">
        <v>2.2799999999999998</v>
      </c>
      <c r="E32" s="1">
        <f t="shared" si="7"/>
        <v>1.9904502102301287</v>
      </c>
      <c r="F32" s="7">
        <f t="shared" si="8"/>
        <v>1.2652268160826282E-2</v>
      </c>
      <c r="G32">
        <f t="shared" si="13"/>
        <v>8.8881944173155887</v>
      </c>
      <c r="H32">
        <f t="shared" si="14"/>
        <v>0.59685016293471138</v>
      </c>
      <c r="I32">
        <f t="shared" si="14"/>
        <v>0.72231720888247963</v>
      </c>
      <c r="J32">
        <f t="shared" si="14"/>
        <v>1.165354479531483</v>
      </c>
      <c r="K32">
        <f t="shared" si="14"/>
        <v>1.4406712538745812</v>
      </c>
      <c r="L32">
        <f t="shared" si="14"/>
        <v>1.6451274296105072</v>
      </c>
      <c r="N32">
        <f>1-[1]!nt_dist($D32,$C32,H32,TRUE)</f>
        <v>4.9548030109013985E-2</v>
      </c>
      <c r="O32">
        <f>1-[1]!nt_dist($D32,$C32,I32,TRUE)</f>
        <v>6.3534415201260797E-2</v>
      </c>
      <c r="P32">
        <f>1-[1]!nt_dist($D32,$C32,J32,TRUE)</f>
        <v>0.137915866921963</v>
      </c>
      <c r="Q32">
        <f>1-[1]!nt_dist($D32,$C32,K32,TRUE)</f>
        <v>0.20645552943184364</v>
      </c>
      <c r="R32">
        <f>1-[1]!nt_dist($D32,$C32,L32,TRUE)</f>
        <v>0.26842744689419795</v>
      </c>
      <c r="T32">
        <f>1-[1]!nt_dist($E32,$C32,H32,TRUE)</f>
        <v>8.5290996218145509E-2</v>
      </c>
      <c r="U32">
        <f>1-[1]!nt_dist($E32,$C32,I32,TRUE)</f>
        <v>0.10631028523982067</v>
      </c>
      <c r="V32">
        <f>1-[1]!nt_dist($E32,$C32,J32,TRUE)</f>
        <v>0.20933118616612811</v>
      </c>
      <c r="W32">
        <f>1-[1]!nt_dist($E32,$C32,K32,TRUE)</f>
        <v>0.2957076137442608</v>
      </c>
      <c r="X32">
        <f>1-[1]!nt_dist($E32,$C32,L32,TRUE)</f>
        <v>0.36887685836802186</v>
      </c>
      <c r="Z32">
        <f t="shared" si="1"/>
        <v>0.58092919893076278</v>
      </c>
      <c r="AA32">
        <f t="shared" si="2"/>
        <v>0.59763187595571132</v>
      </c>
      <c r="AB32">
        <f t="shared" si="3"/>
        <v>0.65884051701933732</v>
      </c>
      <c r="AC32">
        <f t="shared" si="4"/>
        <v>0.69817454754612518</v>
      </c>
      <c r="AD32">
        <f t="shared" si="5"/>
        <v>0.72768849767851984</v>
      </c>
      <c r="AF32">
        <f t="shared" si="15"/>
        <v>-0.20427116466434656</v>
      </c>
      <c r="AG32">
        <f t="shared" si="16"/>
        <v>-0.24722222228206822</v>
      </c>
      <c r="AH32">
        <f t="shared" si="17"/>
        <v>-0.40930074895346047</v>
      </c>
      <c r="AI32">
        <f t="shared" si="18"/>
        <v>-0.51915751240201358</v>
      </c>
      <c r="AJ32">
        <f t="shared" si="19"/>
        <v>-0.60583698918891948</v>
      </c>
    </row>
    <row r="33" spans="1:36" x14ac:dyDescent="0.25">
      <c r="A33" t="s">
        <v>5</v>
      </c>
      <c r="B33" t="s">
        <v>36</v>
      </c>
      <c r="C33">
        <v>48</v>
      </c>
      <c r="D33" s="1">
        <v>2.2799999999999998</v>
      </c>
      <c r="E33" s="1">
        <f t="shared" si="7"/>
        <v>2.0106347576242314</v>
      </c>
      <c r="F33" s="7">
        <f t="shared" si="8"/>
        <v>1.3545453487869041E-2</v>
      </c>
      <c r="G33">
        <f t="shared" si="13"/>
        <v>6.9282032302755088</v>
      </c>
      <c r="H33">
        <f t="shared" si="14"/>
        <v>0.46523501092403119</v>
      </c>
      <c r="I33">
        <f t="shared" si="14"/>
        <v>0.56303453602611464</v>
      </c>
      <c r="J33">
        <f t="shared" si="14"/>
        <v>0.90837489488045042</v>
      </c>
      <c r="K33">
        <f t="shared" si="14"/>
        <v>1.1229798501497541</v>
      </c>
      <c r="L33">
        <f t="shared" si="14"/>
        <v>1.2823501193715694</v>
      </c>
      <c r="N33">
        <f>1-[1]!nt_dist($D33,$C33,H33,TRUE)</f>
        <v>3.9488100895271883E-2</v>
      </c>
      <c r="O33">
        <f>1-[1]!nt_dist($D33,$C33,I33,TRUE)</f>
        <v>4.8324072807613305E-2</v>
      </c>
      <c r="P33">
        <f>1-[1]!nt_dist($D33,$C33,J33,TRUE)</f>
        <v>9.2631039791975733E-2</v>
      </c>
      <c r="Q33">
        <f>1-[1]!nt_dist($D33,$C33,K33,TRUE)</f>
        <v>0.13230191275331116</v>
      </c>
      <c r="R33">
        <f>1-[1]!nt_dist($D33,$C33,L33,TRUE)</f>
        <v>0.16846032070065398</v>
      </c>
      <c r="T33">
        <f>1-[1]!nt_dist($E33,$C33,H33,TRUE)</f>
        <v>6.629610704889044E-2</v>
      </c>
      <c r="U33">
        <f>1-[1]!nt_dist($E33,$C33,I33,TRUE)</f>
        <v>7.9549878579695088E-2</v>
      </c>
      <c r="V33">
        <f>1-[1]!nt_dist($E33,$C33,J33,TRUE)</f>
        <v>0.1423856652174682</v>
      </c>
      <c r="W33">
        <f>1-[1]!nt_dist($E33,$C33,K33,TRUE)</f>
        <v>0.19507113882231364</v>
      </c>
      <c r="X33">
        <f>1-[1]!nt_dist($E33,$C33,L33,TRUE)</f>
        <v>0.2409681090902257</v>
      </c>
      <c r="Z33">
        <f t="shared" si="1"/>
        <v>0.59563227243722106</v>
      </c>
      <c r="AA33">
        <f t="shared" si="2"/>
        <v>0.60746884433269155</v>
      </c>
      <c r="AB33">
        <f t="shared" si="3"/>
        <v>0.65056436440071874</v>
      </c>
      <c r="AC33">
        <f t="shared" si="4"/>
        <v>0.67822392155008793</v>
      </c>
      <c r="AD33">
        <f t="shared" si="5"/>
        <v>0.69909798992354366</v>
      </c>
      <c r="AF33">
        <f t="shared" si="15"/>
        <v>-0.24205769872743385</v>
      </c>
      <c r="AG33">
        <f t="shared" si="16"/>
        <v>-0.27272799755137189</v>
      </c>
      <c r="AH33">
        <f t="shared" si="17"/>
        <v>-0.38684458052928539</v>
      </c>
      <c r="AI33">
        <f t="shared" si="18"/>
        <v>-0.46273802778505818</v>
      </c>
      <c r="AJ33">
        <f t="shared" si="19"/>
        <v>-0.52180799840039871</v>
      </c>
    </row>
    <row r="34" spans="1:36" x14ac:dyDescent="0.25">
      <c r="A34" t="s">
        <v>5</v>
      </c>
      <c r="B34" t="s">
        <v>37</v>
      </c>
      <c r="C34">
        <v>49</v>
      </c>
      <c r="D34" s="1">
        <v>2.13</v>
      </c>
      <c r="E34" s="1">
        <f t="shared" si="7"/>
        <v>2.0095752371292388</v>
      </c>
      <c r="F34" s="7">
        <f t="shared" si="8"/>
        <v>1.9109259127452757E-2</v>
      </c>
      <c r="G34">
        <f t="shared" si="13"/>
        <v>7</v>
      </c>
      <c r="H34">
        <f t="shared" si="14"/>
        <v>0.47005622788849882</v>
      </c>
      <c r="I34">
        <f t="shared" si="14"/>
        <v>0.56886924664103333</v>
      </c>
      <c r="J34">
        <f t="shared" si="14"/>
        <v>0.91778835764757072</v>
      </c>
      <c r="K34">
        <f t="shared" si="14"/>
        <v>1.1346172578623508</v>
      </c>
      <c r="L34">
        <f t="shared" si="14"/>
        <v>1.2956390765754175</v>
      </c>
      <c r="N34">
        <f>1-[1]!nt_dist($D34,$C34,H34,TRUE)</f>
        <v>5.3410872384887065E-2</v>
      </c>
      <c r="O34">
        <f>1-[1]!nt_dist($D34,$C34,I34,TRUE)</f>
        <v>6.4761736794686997E-2</v>
      </c>
      <c r="P34">
        <f>1-[1]!nt_dist($D34,$C34,J34,TRUE)</f>
        <v>0.12005987193549494</v>
      </c>
      <c r="Q34">
        <f>1-[1]!nt_dist($D34,$C34,K34,TRUE)</f>
        <v>0.16787056422383473</v>
      </c>
      <c r="R34">
        <f>1-[1]!nt_dist($D34,$C34,L34,TRUE)</f>
        <v>0.21037138844031411</v>
      </c>
      <c r="T34">
        <f>1-[1]!nt_dist($E34,$C34,H34,TRUE)</f>
        <v>6.6931117724304157E-2</v>
      </c>
      <c r="U34">
        <f>1-[1]!nt_dist($E34,$C34,I34,TRUE)</f>
        <v>8.0433933516646072E-2</v>
      </c>
      <c r="V34">
        <f>1-[1]!nt_dist($E34,$C34,J34,TRUE)</f>
        <v>0.1445571182735973</v>
      </c>
      <c r="W34">
        <f>1-[1]!nt_dist($E34,$C34,K34,TRUE)</f>
        <v>0.19835930919372047</v>
      </c>
      <c r="X34">
        <f>1-[1]!nt_dist($E34,$C34,L34,TRUE)</f>
        <v>0.24520889362952702</v>
      </c>
      <c r="Z34">
        <f t="shared" si="1"/>
        <v>0.79799761606987785</v>
      </c>
      <c r="AA34">
        <f t="shared" si="2"/>
        <v>0.80515441634200746</v>
      </c>
      <c r="AB34">
        <f t="shared" si="3"/>
        <v>0.83053586962257075</v>
      </c>
      <c r="AC34">
        <f t="shared" si="4"/>
        <v>0.84629536625321677</v>
      </c>
      <c r="AD34">
        <f t="shared" si="5"/>
        <v>0.85792723635119439</v>
      </c>
      <c r="AF34">
        <f t="shared" si="15"/>
        <v>-0.83449027033792011</v>
      </c>
      <c r="AG34">
        <f t="shared" si="16"/>
        <v>-0.8601775692694259</v>
      </c>
      <c r="AH34">
        <f t="shared" si="17"/>
        <v>-0.95628501062832405</v>
      </c>
      <c r="AI34">
        <f t="shared" si="18"/>
        <v>-1.0206732599400081</v>
      </c>
      <c r="AJ34">
        <f t="shared" si="19"/>
        <v>-1.0710531605708469</v>
      </c>
    </row>
    <row r="35" spans="1:36" x14ac:dyDescent="0.25">
      <c r="A35" t="s">
        <v>5</v>
      </c>
      <c r="B35" t="s">
        <v>38</v>
      </c>
      <c r="C35">
        <v>50</v>
      </c>
      <c r="D35" s="1">
        <v>2.8161524932115154</v>
      </c>
      <c r="E35" s="1">
        <f t="shared" ref="E35" si="20">TINV(0.05,C35)</f>
        <v>2.0085591121007611</v>
      </c>
      <c r="F35" s="7">
        <f t="shared" ref="F35" si="21">TDIST(D35,C35,1)</f>
        <v>3.4691011666266639E-3</v>
      </c>
      <c r="G35">
        <f t="shared" si="13"/>
        <v>7.0710678118654755</v>
      </c>
      <c r="H35">
        <f t="shared" si="14"/>
        <v>0.47482849468418098</v>
      </c>
      <c r="I35">
        <f t="shared" si="14"/>
        <v>0.57464471701193898</v>
      </c>
      <c r="J35">
        <f t="shared" si="14"/>
        <v>0.92710624483808801</v>
      </c>
      <c r="K35">
        <f t="shared" si="14"/>
        <v>1.1461365101225056</v>
      </c>
      <c r="L35">
        <f t="shared" si="14"/>
        <v>1.3087931100239347</v>
      </c>
      <c r="N35">
        <f>1-[1]!nt_dist($D35,$C35,H35,TRUE)</f>
        <v>1.2483765655417534E-2</v>
      </c>
      <c r="O35">
        <f>1-[1]!nt_dist($D35,$C35,I35,TRUE)</f>
        <v>1.594978578171935E-2</v>
      </c>
      <c r="P35">
        <f>1-[1]!nt_dist($D35,$C35,J35,TRUE)</f>
        <v>3.5467744763233666E-2</v>
      </c>
      <c r="Q35">
        <f>1-[1]!nt_dist($D35,$C35,K35,TRUE)</f>
        <v>5.5380534620746436E-2</v>
      </c>
      <c r="R35">
        <f>1-[1]!nt_dist($D35,$C35,L35,TRUE)</f>
        <v>7.5213170478420799E-2</v>
      </c>
      <c r="T35">
        <f>1-[1]!nt_dist($E35,$C35,H35,TRUE)</f>
        <v>6.756407038875345E-2</v>
      </c>
      <c r="U35">
        <f>1-[1]!nt_dist($E35,$C35,I35,TRUE)</f>
        <v>8.1315975579879352E-2</v>
      </c>
      <c r="V35">
        <f>1-[1]!nt_dist($E35,$C35,J35,TRUE)</f>
        <v>0.14672757635211409</v>
      </c>
      <c r="W35">
        <f>1-[1]!nt_dist($E35,$C35,K35,TRUE)</f>
        <v>0.20164558256287746</v>
      </c>
      <c r="X35">
        <f>1-[1]!nt_dist($E35,$C35,L35,TRUE)</f>
        <v>0.24944422994499327</v>
      </c>
      <c r="Z35">
        <f t="shared" si="1"/>
        <v>0.18476929503488812</v>
      </c>
      <c r="AA35">
        <f t="shared" si="2"/>
        <v>0.19614578399851271</v>
      </c>
      <c r="AB35">
        <f t="shared" si="3"/>
        <v>0.24172514564078151</v>
      </c>
      <c r="AC35">
        <f t="shared" si="4"/>
        <v>0.27464293497963232</v>
      </c>
      <c r="AD35">
        <f t="shared" si="5"/>
        <v>0.30152299171244246</v>
      </c>
      <c r="AF35">
        <f t="shared" si="15"/>
        <v>0.89733799093556865</v>
      </c>
      <c r="AG35">
        <f t="shared" si="16"/>
        <v>0.85546898386192627</v>
      </c>
      <c r="AH35">
        <f t="shared" si="17"/>
        <v>0.70076402685312322</v>
      </c>
      <c r="AI35">
        <f t="shared" si="18"/>
        <v>0.59883057681632246</v>
      </c>
      <c r="AJ35">
        <f t="shared" si="19"/>
        <v>0.52002523983134263</v>
      </c>
    </row>
    <row r="36" spans="1:36" x14ac:dyDescent="0.25">
      <c r="D36" s="1"/>
      <c r="E36" s="1"/>
    </row>
    <row r="37" spans="1:36" x14ac:dyDescent="0.25">
      <c r="D37" s="1"/>
      <c r="E37" s="1"/>
    </row>
    <row r="38" spans="1:36" x14ac:dyDescent="0.25">
      <c r="D38" s="1"/>
      <c r="E38" s="1"/>
    </row>
    <row r="39" spans="1:36" x14ac:dyDescent="0.25">
      <c r="D39" s="1"/>
      <c r="E39" s="1"/>
    </row>
    <row r="42" spans="1:36" x14ac:dyDescent="0.25">
      <c r="H42" t="s">
        <v>50</v>
      </c>
      <c r="J42" t="s">
        <v>48</v>
      </c>
      <c r="L42" t="s">
        <v>49</v>
      </c>
    </row>
    <row r="43" spans="1:36" x14ac:dyDescent="0.25">
      <c r="H43" s="2">
        <v>6.7000000000000004E-2</v>
      </c>
      <c r="I43" s="3">
        <v>8.1000000000000003E-2</v>
      </c>
      <c r="J43" s="2">
        <v>0.13</v>
      </c>
      <c r="K43" s="3">
        <v>0.16</v>
      </c>
      <c r="L43" s="2">
        <v>0.182</v>
      </c>
    </row>
    <row r="46" spans="1:36" x14ac:dyDescent="0.25">
      <c r="AF46">
        <f>SUM(AF2:AF41)</f>
        <v>11.215644921477795</v>
      </c>
      <c r="AG46">
        <f>SUM(AG2:AG41)</f>
        <v>8.9281300447642131</v>
      </c>
      <c r="AH46">
        <f>SUM(AH2:AH41)</f>
        <v>1.5996145984904064E-2</v>
      </c>
      <c r="AI46">
        <f>SUM(AI2:AI41)</f>
        <v>-6.255122332964751</v>
      </c>
      <c r="AJ46">
        <f>SUM(AJ2:AJ41)</f>
        <v>-11.284606949871254</v>
      </c>
    </row>
    <row r="47" spans="1:36" x14ac:dyDescent="0.25">
      <c r="AF47">
        <f>COUNT(AF2:AF41)</f>
        <v>33</v>
      </c>
      <c r="AG47">
        <f>COUNT(AG2:AG41)</f>
        <v>33</v>
      </c>
      <c r="AH47">
        <f>COUNT(AH2:AH41)</f>
        <v>33</v>
      </c>
      <c r="AI47">
        <f>COUNT(AI2:AI41)</f>
        <v>33</v>
      </c>
      <c r="AJ47">
        <f>COUNT(AJ2:AJ41)</f>
        <v>33</v>
      </c>
    </row>
    <row r="48" spans="1:36" x14ac:dyDescent="0.25">
      <c r="AF48">
        <f>SQRT(AF47)</f>
        <v>5.7445626465380286</v>
      </c>
      <c r="AG48">
        <f t="shared" ref="AG48:AJ48" si="22">SQRT(AG47)</f>
        <v>5.7445626465380286</v>
      </c>
      <c r="AH48">
        <f t="shared" si="22"/>
        <v>5.7445626465380286</v>
      </c>
      <c r="AI48">
        <f t="shared" si="22"/>
        <v>5.7445626465380286</v>
      </c>
      <c r="AJ48">
        <f t="shared" si="22"/>
        <v>5.7445626465380286</v>
      </c>
    </row>
    <row r="49" spans="8:36" x14ac:dyDescent="0.25">
      <c r="AF49">
        <f>AF46/AF48</f>
        <v>1.9523931779622812</v>
      </c>
      <c r="AG49">
        <f t="shared" ref="AG49:AJ49" si="23">AG46/AG48</f>
        <v>1.5541879502601939</v>
      </c>
      <c r="AH49">
        <f t="shared" si="23"/>
        <v>2.7845715973772471E-3</v>
      </c>
      <c r="AI49">
        <f t="shared" si="23"/>
        <v>-1.08887703343864</v>
      </c>
      <c r="AJ49">
        <f t="shared" si="23"/>
        <v>-1.9643979262149649</v>
      </c>
    </row>
    <row r="50" spans="8:36" x14ac:dyDescent="0.25">
      <c r="H50">
        <f>AF50</f>
        <v>0.9745542288131096</v>
      </c>
      <c r="I50">
        <f>AG50</f>
        <v>0.93993020454295029</v>
      </c>
      <c r="J50">
        <f>AH50</f>
        <v>0.50111088190739861</v>
      </c>
      <c r="K50">
        <f>AI50</f>
        <v>0.13810405766059158</v>
      </c>
      <c r="L50">
        <f>AJ50</f>
        <v>2.4741981577674939E-2</v>
      </c>
      <c r="AF50">
        <f>NORMSDIST(AF49)</f>
        <v>0.9745542288131096</v>
      </c>
      <c r="AG50">
        <f t="shared" ref="AG50:AJ50" si="24">NORMSDIST(AG49)</f>
        <v>0.93993020454295029</v>
      </c>
      <c r="AH50">
        <f t="shared" si="24"/>
        <v>0.50111088190739861</v>
      </c>
      <c r="AI50">
        <f t="shared" si="24"/>
        <v>0.13810405766059158</v>
      </c>
      <c r="AJ50">
        <f t="shared" si="24"/>
        <v>2.4741981577674939E-2</v>
      </c>
    </row>
    <row r="52" spans="8:36" x14ac:dyDescent="0.25">
      <c r="H52" s="4">
        <f>H$43/0.375</f>
        <v>0.17866666666666667</v>
      </c>
      <c r="I52" s="4"/>
      <c r="J52" s="4">
        <f>J$43/0.375</f>
        <v>0.34666666666666668</v>
      </c>
      <c r="K52" s="4"/>
      <c r="L52" s="4">
        <f>L$43/0.375</f>
        <v>0.48533333333333334</v>
      </c>
      <c r="N52">
        <v>0.02</v>
      </c>
      <c r="O52">
        <f>N52*8/(1+7*N52)</f>
        <v>0.14035087719298245</v>
      </c>
      <c r="AA52" s="2"/>
    </row>
    <row r="53" spans="8:36" x14ac:dyDescent="0.25">
      <c r="O53">
        <f>SQRT(O52)</f>
        <v>0.3746343246326776</v>
      </c>
    </row>
    <row r="54" spans="8:36" x14ac:dyDescent="0.25">
      <c r="H54" s="4">
        <f>H$43/0.523</f>
        <v>0.12810707456978968</v>
      </c>
      <c r="J54" s="4">
        <f>J$43/0.523</f>
        <v>0.24856596558317398</v>
      </c>
      <c r="L54" s="4">
        <f>L$43/0.523</f>
        <v>0.34799235181644356</v>
      </c>
      <c r="N54">
        <v>4.4999999999999998E-2</v>
      </c>
      <c r="O54">
        <f>N54*8/(1+7*N54)</f>
        <v>0.27376425855513309</v>
      </c>
    </row>
    <row r="55" spans="8:36" x14ac:dyDescent="0.25">
      <c r="O55">
        <f>SQRT(O54)</f>
        <v>0.52322486423633685</v>
      </c>
    </row>
    <row r="56" spans="8:36" x14ac:dyDescent="0.25">
      <c r="H56" s="4">
        <f>H$43/0.613</f>
        <v>0.10929853181076674</v>
      </c>
      <c r="J56" s="4">
        <f>J$43/0.613</f>
        <v>0.21207177814029365</v>
      </c>
      <c r="L56" s="4">
        <f>L$43/0.613</f>
        <v>0.29690048939641112</v>
      </c>
      <c r="N56">
        <v>7.0000000000000007E-2</v>
      </c>
      <c r="O56">
        <f>N56*8/(1+7*N56)</f>
        <v>0.37583892617449666</v>
      </c>
    </row>
    <row r="57" spans="8:36" x14ac:dyDescent="0.25">
      <c r="O57">
        <f>SQRT(O56)</f>
        <v>0.61305703337821404</v>
      </c>
    </row>
    <row r="58" spans="8:36" x14ac:dyDescent="0.25">
      <c r="I58" s="2"/>
    </row>
    <row r="64" spans="8:36" x14ac:dyDescent="0.25">
      <c r="I64" s="2"/>
      <c r="K64" s="2"/>
      <c r="M64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7"/>
  <sheetViews>
    <sheetView topLeftCell="A10" zoomScale="75" zoomScaleNormal="75" workbookViewId="0">
      <selection activeCell="H41" sqref="H41:L41"/>
    </sheetView>
  </sheetViews>
  <sheetFormatPr defaultRowHeight="15" x14ac:dyDescent="0.25"/>
  <cols>
    <col min="2" max="2" width="36.140625" customWidth="1"/>
  </cols>
  <sheetData>
    <row r="1" spans="1:36" ht="14.45" x14ac:dyDescent="0.35">
      <c r="A1" t="s">
        <v>0</v>
      </c>
      <c r="B1" t="s">
        <v>6</v>
      </c>
      <c r="C1">
        <v>56</v>
      </c>
      <c r="D1" s="1">
        <v>2.0984300031332555</v>
      </c>
      <c r="E1" s="1">
        <f>TINV(0.05,C1)</f>
        <v>2.0032407188478727</v>
      </c>
      <c r="F1" s="4">
        <f>TDIST(D1,C1,1)</f>
        <v>2.0195102239481892E-2</v>
      </c>
      <c r="G1">
        <f>SQRT(C1-3)</f>
        <v>7.2801098892805181</v>
      </c>
      <c r="H1">
        <f t="shared" ref="H1:L16" si="0">H$42/SQRT(1-H$42*H$42)*$G1</f>
        <v>0.48153718530658512</v>
      </c>
      <c r="I1">
        <f t="shared" si="0"/>
        <v>0.5916329468827064</v>
      </c>
      <c r="J1">
        <f t="shared" si="0"/>
        <v>0.99189504053321675</v>
      </c>
      <c r="K1">
        <f t="shared" si="0"/>
        <v>1.180019759930292</v>
      </c>
      <c r="L1">
        <f t="shared" si="0"/>
        <v>1.4088850008929967</v>
      </c>
      <c r="N1">
        <f>1-[1]!nt_dist($D1,$C1,H1,TRUE)</f>
        <v>5.7379957590869668E-2</v>
      </c>
      <c r="O1">
        <f>1-[1]!nt_dist($D1,$C1,I1,TRUE)</f>
        <v>7.0900939449313638E-2</v>
      </c>
      <c r="P1">
        <f>1-[1]!nt_dist($D1,$C1,J1,TRUE)</f>
        <v>0.14088633060452727</v>
      </c>
      <c r="Q1">
        <f>1-[1]!nt_dist($D1,$C1,K1,TRUE)</f>
        <v>0.18626198005698347</v>
      </c>
      <c r="R1">
        <f>1-[1]!nt_dist($D1,$C1,L1,TRUE)</f>
        <v>0.25232186551686953</v>
      </c>
      <c r="T1">
        <f>1-[1]!nt_dist($E1,$C1,H1,TRUE)</f>
        <v>6.8556871174939249E-2</v>
      </c>
      <c r="U1">
        <f>1-[1]!nt_dist($E1,$C1,I1,TRUE)</f>
        <v>8.4038264176165667E-2</v>
      </c>
      <c r="V1">
        <f>1-[1]!nt_dist($E1,$C1,J1,TRUE)</f>
        <v>0.16231034181890236</v>
      </c>
      <c r="W1">
        <f>1-[1]!nt_dist($E1,$C1,K1,TRUE)</f>
        <v>0.21182165203039649</v>
      </c>
      <c r="X1">
        <f>1-[1]!nt_dist($E1,$C1,L1,TRUE)</f>
        <v>0.28257958000654892</v>
      </c>
      <c r="Z1">
        <f t="shared" ref="Z1:Z10" si="1">N1/T1</f>
        <v>0.83696873278319528</v>
      </c>
      <c r="AA1">
        <f t="shared" ref="AA1:AA10" si="2">O1/U1</f>
        <v>0.84367448738216633</v>
      </c>
      <c r="AB1">
        <f t="shared" ref="AB1:AB10" si="3">P1/V1</f>
        <v>0.86800587704830956</v>
      </c>
      <c r="AC1">
        <f t="shared" ref="AC1:AC10" si="4">Q1/W1</f>
        <v>0.87933399759461228</v>
      </c>
      <c r="AD1">
        <f t="shared" ref="AD1:AD10" si="5">R1/X1</f>
        <v>0.89292320949384185</v>
      </c>
      <c r="AF1">
        <f>-NORMSINV(Z1)</f>
        <v>-0.98207574354213134</v>
      </c>
      <c r="AG1">
        <f t="shared" ref="AG1:AJ19" si="6">-NORMSINV(AA1)</f>
        <v>-1.0096749970288115</v>
      </c>
      <c r="AH1">
        <f t="shared" si="6"/>
        <v>-1.1170142183139014</v>
      </c>
      <c r="AI1">
        <f t="shared" si="6"/>
        <v>-1.1716639429839621</v>
      </c>
      <c r="AJ1">
        <f t="shared" si="6"/>
        <v>-1.2422249380763919</v>
      </c>
    </row>
    <row r="2" spans="1:36" ht="14.45" x14ac:dyDescent="0.35">
      <c r="A2" t="s">
        <v>0</v>
      </c>
      <c r="B2" t="s">
        <v>7</v>
      </c>
      <c r="C2">
        <v>46</v>
      </c>
      <c r="D2" s="1">
        <v>2.3709895174087108</v>
      </c>
      <c r="E2" s="1">
        <f t="shared" ref="E2:E34" si="7">TINV(0.05,C2)</f>
        <v>2.0128955989194299</v>
      </c>
      <c r="F2" s="4">
        <f t="shared" ref="F2:F34" si="8">TDIST(D2,C2,1)</f>
        <v>1.099258851007724E-2</v>
      </c>
      <c r="G2">
        <f t="shared" ref="G2:G9" si="9">SQRT(C2-3)</f>
        <v>6.5574385243020004</v>
      </c>
      <c r="H2">
        <f t="shared" si="0"/>
        <v>0.43373665203361622</v>
      </c>
      <c r="I2">
        <f t="shared" si="0"/>
        <v>0.53290358760208123</v>
      </c>
      <c r="J2">
        <f t="shared" si="0"/>
        <v>0.89343304562390591</v>
      </c>
      <c r="K2">
        <f t="shared" si="0"/>
        <v>1.0628832738634966</v>
      </c>
      <c r="L2">
        <f t="shared" si="0"/>
        <v>1.2690298528007575</v>
      </c>
      <c r="N2">
        <f>1-[1]!nt_dist($D2,$C2,H2,TRUE)</f>
        <v>3.0806497029496671E-2</v>
      </c>
      <c r="O2">
        <f>1-[1]!nt_dist($D2,$C2,I2,TRUE)</f>
        <v>3.8139111771404832E-2</v>
      </c>
      <c r="P2">
        <f>1-[1]!nt_dist($D2,$C2,J2,TRUE)</f>
        <v>7.745790722268675E-2</v>
      </c>
      <c r="Q2">
        <f>1-[1]!nt_dist($D2,$C2,K2,TRUE)</f>
        <v>0.10424128432181656</v>
      </c>
      <c r="R2">
        <f>1-[1]!nt_dist($D2,$C2,L2,TRUE)</f>
        <v>0.14514578710641468</v>
      </c>
      <c r="T2">
        <f>1-[1]!nt_dist($E2,$C2,H2,TRUE)</f>
        <v>6.2367347345097746E-2</v>
      </c>
      <c r="U2">
        <f>1-[1]!nt_dist($E2,$C2,I2,TRUE)</f>
        <v>7.5203938585218677E-2</v>
      </c>
      <c r="V2">
        <f>1-[1]!nt_dist($E2,$C2,J2,TRUE)</f>
        <v>0.13894464816323882</v>
      </c>
      <c r="W2">
        <f>1-[1]!nt_dist($E2,$C2,K2,TRUE)</f>
        <v>0.17900444726046061</v>
      </c>
      <c r="X2">
        <f>1-[1]!nt_dist($E2,$C2,L2,TRUE)</f>
        <v>0.23658200027666476</v>
      </c>
      <c r="Z2">
        <f t="shared" si="1"/>
        <v>0.49395233789622051</v>
      </c>
      <c r="AA2">
        <f t="shared" si="2"/>
        <v>0.50714247802575951</v>
      </c>
      <c r="AB2">
        <f t="shared" si="3"/>
        <v>0.55747312506549729</v>
      </c>
      <c r="AC2">
        <f t="shared" si="4"/>
        <v>0.58233907546520436</v>
      </c>
      <c r="AD2">
        <f t="shared" si="5"/>
        <v>0.6135115390717707</v>
      </c>
      <c r="AF2">
        <f t="shared" ref="AF2:AJ20" si="10">-NORMSINV(Z2)</f>
        <v>1.5159821476899423E-2</v>
      </c>
      <c r="AG2">
        <f t="shared" si="6"/>
        <v>-1.79044939342668E-2</v>
      </c>
      <c r="AH2">
        <f t="shared" si="6"/>
        <v>-0.14456573830828987</v>
      </c>
      <c r="AI2">
        <f t="shared" si="6"/>
        <v>-0.20788104588893633</v>
      </c>
      <c r="AJ2">
        <f t="shared" si="6"/>
        <v>-0.28848315656003315</v>
      </c>
    </row>
    <row r="3" spans="1:36" ht="14.45" x14ac:dyDescent="0.35">
      <c r="A3" t="s">
        <v>0</v>
      </c>
      <c r="B3" t="s">
        <v>8</v>
      </c>
      <c r="C3">
        <v>40</v>
      </c>
      <c r="D3" s="1">
        <v>2.0622033893134537</v>
      </c>
      <c r="E3" s="1">
        <f t="shared" si="7"/>
        <v>2.0210753903062737</v>
      </c>
      <c r="F3" s="4">
        <f t="shared" si="8"/>
        <v>2.2862613798980171E-2</v>
      </c>
      <c r="G3">
        <f t="shared" si="9"/>
        <v>6.0827625302982193</v>
      </c>
      <c r="H3">
        <f t="shared" si="0"/>
        <v>0.40233957897270728</v>
      </c>
      <c r="I3">
        <f t="shared" si="0"/>
        <v>0.49432807687243624</v>
      </c>
      <c r="J3">
        <f t="shared" si="0"/>
        <v>0.82875974103467298</v>
      </c>
      <c r="K3">
        <f t="shared" si="0"/>
        <v>0.98594390605068871</v>
      </c>
      <c r="L3">
        <f t="shared" si="0"/>
        <v>1.1771680679641561</v>
      </c>
      <c r="N3">
        <f>1-[1]!nt_dist($D3,$C3,H3,TRUE)</f>
        <v>5.4191518608124434E-2</v>
      </c>
      <c r="O3">
        <f>1-[1]!nt_dist($D3,$C3,I3,TRUE)</f>
        <v>6.47858803273893E-2</v>
      </c>
      <c r="P3">
        <f>1-[1]!nt_dist($D3,$C3,J3,TRUE)</f>
        <v>0.11708788740269094</v>
      </c>
      <c r="Q3">
        <f>1-[1]!nt_dist($D3,$C3,K3,TRUE)</f>
        <v>0.15000592407580793</v>
      </c>
      <c r="R3">
        <f>1-[1]!nt_dist($D3,$C3,L3,TRUE)</f>
        <v>0.19767150432662961</v>
      </c>
      <c r="T3">
        <f>1-[1]!nt_dist($E3,$C3,H3,TRUE)</f>
        <v>5.8536304057492772E-2</v>
      </c>
      <c r="U3">
        <f>1-[1]!nt_dist($E3,$C3,I3,TRUE)</f>
        <v>6.978622900390008E-2</v>
      </c>
      <c r="V3">
        <f>1-[1]!nt_dist($E3,$C3,J3,TRUE)</f>
        <v>0.12487534376414289</v>
      </c>
      <c r="W3">
        <f>1-[1]!nt_dist($E3,$C3,K3,TRUE)</f>
        <v>0.15924962105179519</v>
      </c>
      <c r="X3">
        <f>1-[1]!nt_dist($E3,$C3,L3,TRUE)</f>
        <v>0.20870334608747998</v>
      </c>
      <c r="Z3">
        <f t="shared" si="1"/>
        <v>0.92577622521058034</v>
      </c>
      <c r="AA3">
        <f t="shared" si="2"/>
        <v>0.9283476303579703</v>
      </c>
      <c r="AB3">
        <f t="shared" si="3"/>
        <v>0.93763815876927292</v>
      </c>
      <c r="AC3">
        <f t="shared" si="4"/>
        <v>0.9419546689346231</v>
      </c>
      <c r="AD3">
        <f t="shared" si="5"/>
        <v>0.94714104029637225</v>
      </c>
      <c r="AF3">
        <f t="shared" si="10"/>
        <v>-1.4450367989404074</v>
      </c>
      <c r="AG3">
        <f t="shared" si="6"/>
        <v>-1.4635946351137448</v>
      </c>
      <c r="AH3">
        <f t="shared" si="6"/>
        <v>-1.5352449023899422</v>
      </c>
      <c r="AI3">
        <f t="shared" si="6"/>
        <v>-1.5713961395698224</v>
      </c>
      <c r="AJ3">
        <f t="shared" si="6"/>
        <v>-1.61774335040308</v>
      </c>
    </row>
    <row r="4" spans="1:36" ht="14.45" x14ac:dyDescent="0.35">
      <c r="A4" t="s">
        <v>0</v>
      </c>
      <c r="B4" t="s">
        <v>9</v>
      </c>
      <c r="C4">
        <v>77</v>
      </c>
      <c r="D4" s="1">
        <v>2.1693966519786785</v>
      </c>
      <c r="E4" s="1">
        <f t="shared" si="7"/>
        <v>1.9912543953883848</v>
      </c>
      <c r="F4" s="4">
        <f t="shared" si="8"/>
        <v>1.6568938448709204E-2</v>
      </c>
      <c r="G4">
        <f t="shared" si="9"/>
        <v>8.6023252670426267</v>
      </c>
      <c r="H4">
        <f t="shared" si="0"/>
        <v>0.56899408926268358</v>
      </c>
      <c r="I4">
        <f t="shared" si="0"/>
        <v>0.6990854705748093</v>
      </c>
      <c r="J4">
        <f t="shared" si="0"/>
        <v>1.1720432657200488</v>
      </c>
      <c r="K4">
        <f t="shared" si="0"/>
        <v>1.3943352436759886</v>
      </c>
      <c r="L4">
        <f t="shared" si="0"/>
        <v>1.6647670469074429</v>
      </c>
      <c r="N4">
        <f>1-[1]!nt_dist($D4,$C4,H4,TRUE)</f>
        <v>5.8237250431313003E-2</v>
      </c>
      <c r="O4">
        <f>1-[1]!nt_dist($D4,$C4,I4,TRUE)</f>
        <v>7.4712705266091084E-2</v>
      </c>
      <c r="P4">
        <f>1-[1]!nt_dist($D4,$C4,J4,TRUE)</f>
        <v>0.16463844184337784</v>
      </c>
      <c r="Q4">
        <f>1-[1]!nt_dist($D4,$C4,K4,TRUE)</f>
        <v>0.22465571529711126</v>
      </c>
      <c r="R4">
        <f>1-[1]!nt_dist($D4,$C4,L4,TRUE)</f>
        <v>0.31201891093482936</v>
      </c>
      <c r="T4">
        <f>1-[1]!nt_dist($E4,$C4,H4,TRUE)</f>
        <v>8.1051684809746449E-2</v>
      </c>
      <c r="U4">
        <f>1-[1]!nt_dist($E4,$C4,I4,TRUE)</f>
        <v>0.1021206365056746</v>
      </c>
      <c r="V4">
        <f>1-[1]!nt_dist($E4,$C4,J4,TRUE)</f>
        <v>0.21113040334000166</v>
      </c>
      <c r="W4">
        <f>1-[1]!nt_dist($E4,$C4,K4,TRUE)</f>
        <v>0.27994816736969597</v>
      </c>
      <c r="X4">
        <f>1-[1]!nt_dist($E4,$C4,L4,TRUE)</f>
        <v>0.37601813945492035</v>
      </c>
      <c r="Z4">
        <f t="shared" si="1"/>
        <v>0.71851992426824896</v>
      </c>
      <c r="AA4">
        <f t="shared" si="2"/>
        <v>0.73161221690916001</v>
      </c>
      <c r="AB4">
        <f t="shared" si="3"/>
        <v>0.77979504248967035</v>
      </c>
      <c r="AC4">
        <f t="shared" si="4"/>
        <v>0.80249039458948768</v>
      </c>
      <c r="AD4">
        <f t="shared" si="5"/>
        <v>0.82979749696952143</v>
      </c>
      <c r="AF4">
        <f t="shared" si="10"/>
        <v>-0.57845028701446755</v>
      </c>
      <c r="AG4">
        <f t="shared" si="6"/>
        <v>-0.61769627761905543</v>
      </c>
      <c r="AH4">
        <f t="shared" si="6"/>
        <v>-0.77150119389215333</v>
      </c>
      <c r="AI4">
        <f t="shared" si="6"/>
        <v>-0.85055029427367379</v>
      </c>
      <c r="AJ4">
        <f t="shared" si="6"/>
        <v>-0.95336532052664136</v>
      </c>
    </row>
    <row r="5" spans="1:36" ht="14.45" x14ac:dyDescent="0.35">
      <c r="A5" t="s">
        <v>0</v>
      </c>
      <c r="B5" t="s">
        <v>10</v>
      </c>
      <c r="C5">
        <v>93</v>
      </c>
      <c r="D5" s="1">
        <v>3.9617738670844203</v>
      </c>
      <c r="E5" s="1">
        <f t="shared" si="7"/>
        <v>1.9858018143458216</v>
      </c>
      <c r="F5" s="4">
        <f t="shared" si="8"/>
        <v>7.285645162282217E-5</v>
      </c>
      <c r="G5">
        <f t="shared" si="9"/>
        <v>9.4868329805051381</v>
      </c>
      <c r="H5">
        <f t="shared" si="0"/>
        <v>0.62749916146631135</v>
      </c>
      <c r="I5">
        <f t="shared" si="0"/>
        <v>0.77096679008989533</v>
      </c>
      <c r="J5">
        <f t="shared" si="0"/>
        <v>1.2925550200259368</v>
      </c>
      <c r="K5">
        <f t="shared" si="0"/>
        <v>1.5377034888769789</v>
      </c>
      <c r="L5">
        <f t="shared" si="0"/>
        <v>1.8359416128994199</v>
      </c>
      <c r="N5">
        <f>1-[1]!nt_dist($D5,$C5,H5,TRUE)</f>
        <v>7.0039754197981363E-4</v>
      </c>
      <c r="O5">
        <f>1-[1]!nt_dist($D5,$C5,I5,TRUE)</f>
        <v>1.119797510079068E-3</v>
      </c>
      <c r="P5">
        <f>1-[1]!nt_dist($D5,$C5,J5,TRUE)</f>
        <v>5.3126646305812208E-3</v>
      </c>
      <c r="Q5">
        <f>1-[1]!nt_dist($D5,$C5,K5,TRUE)</f>
        <v>1.0196493126958361E-2</v>
      </c>
      <c r="R5">
        <f>1-[1]!nt_dist($D5,$C5,L5,TRUE)</f>
        <v>2.1062838813044937E-2</v>
      </c>
      <c r="T5">
        <f>1-[1]!nt_dist($E5,$C5,H5,TRUE)</f>
        <v>9.0298325351318431E-2</v>
      </c>
      <c r="U5">
        <f>1-[1]!nt_dist($E5,$C5,I5,TRUE)</f>
        <v>0.11566643855078285</v>
      </c>
      <c r="V5">
        <f>1-[1]!nt_dist($E5,$C5,J5,TRUE)</f>
        <v>0.24801897157923847</v>
      </c>
      <c r="W5">
        <f>1-[1]!nt_dist($E5,$C5,K5,TRUE)</f>
        <v>0.33064608058970102</v>
      </c>
      <c r="X5">
        <f>1-[1]!nt_dist($E5,$C5,L5,TRUE)</f>
        <v>0.44314933689165348</v>
      </c>
      <c r="Z5">
        <f t="shared" si="1"/>
        <v>7.7564842897674758E-3</v>
      </c>
      <c r="AA5">
        <f t="shared" si="2"/>
        <v>9.6812655780650313E-3</v>
      </c>
      <c r="AB5">
        <f t="shared" si="3"/>
        <v>2.1420396176765461E-2</v>
      </c>
      <c r="AC5">
        <f t="shared" si="4"/>
        <v>3.0838088595434458E-2</v>
      </c>
      <c r="AD5">
        <f t="shared" si="5"/>
        <v>4.7529889045494919E-2</v>
      </c>
      <c r="AF5">
        <f t="shared" si="10"/>
        <v>2.4201766607443171</v>
      </c>
      <c r="AG5">
        <f t="shared" si="6"/>
        <v>2.3384767353048037</v>
      </c>
      <c r="AH5">
        <f t="shared" si="6"/>
        <v>2.0252588423650817</v>
      </c>
      <c r="AI5">
        <f t="shared" si="6"/>
        <v>1.8686165812911437</v>
      </c>
      <c r="AJ5">
        <f t="shared" si="6"/>
        <v>1.6692907218325974</v>
      </c>
    </row>
    <row r="6" spans="1:36" ht="14.45" x14ac:dyDescent="0.35">
      <c r="A6" t="s">
        <v>1</v>
      </c>
      <c r="B6" t="s">
        <v>11</v>
      </c>
      <c r="C6">
        <v>404</v>
      </c>
      <c r="D6" s="1">
        <v>2.06</v>
      </c>
      <c r="E6" s="1">
        <f t="shared" si="7"/>
        <v>1.9658532748778061</v>
      </c>
      <c r="F6" s="4">
        <f t="shared" si="8"/>
        <v>2.0019269054182994E-2</v>
      </c>
      <c r="G6">
        <f t="shared" si="9"/>
        <v>20.024984394500787</v>
      </c>
      <c r="H6">
        <f t="shared" si="0"/>
        <v>1.3245369599893748</v>
      </c>
      <c r="I6">
        <f t="shared" si="0"/>
        <v>1.6273711123568733</v>
      </c>
      <c r="J6">
        <f t="shared" si="0"/>
        <v>2.728349298258105</v>
      </c>
      <c r="K6">
        <f t="shared" si="0"/>
        <v>3.2458132689178361</v>
      </c>
      <c r="L6">
        <f t="shared" si="0"/>
        <v>3.8753398761288098</v>
      </c>
      <c r="N6">
        <f>1-[1]!nt_dist($D6,$C6,H6,TRUE)</f>
        <v>0.2320023722973984</v>
      </c>
      <c r="O6">
        <f>1-[1]!nt_dist($D6,$C6,I6,TRUE)</f>
        <v>0.33351594124693373</v>
      </c>
      <c r="P6">
        <f>1-[1]!nt_dist($D6,$C6,J6,TRUE)</f>
        <v>0.74789312609829017</v>
      </c>
      <c r="Q6">
        <f>1-[1]!nt_dist($D6,$C6,K6,TRUE)</f>
        <v>0.88179022196420609</v>
      </c>
      <c r="R6">
        <f>1-[1]!nt_dist($D6,$C6,L6,TRUE)</f>
        <v>0.96499611564764531</v>
      </c>
      <c r="T6">
        <f>1-[1]!nt_dist($E6,$C6,H6,TRUE)</f>
        <v>0.26154982119504877</v>
      </c>
      <c r="U6">
        <f>1-[1]!nt_dist($E6,$C6,I6,TRUE)</f>
        <v>0.36826156719089342</v>
      </c>
      <c r="V6">
        <f>1-[1]!nt_dist($E6,$C6,J6,TRUE)</f>
        <v>0.77693842973710603</v>
      </c>
      <c r="W6">
        <f>1-[1]!nt_dist($E6,$C6,K6,TRUE)</f>
        <v>0.89939712057624099</v>
      </c>
      <c r="X6">
        <f>1-[1]!nt_dist($E6,$C6,L6,TRUE)</f>
        <v>0.97168446004463183</v>
      </c>
      <c r="Z6">
        <f t="shared" si="1"/>
        <v>0.8870293668615602</v>
      </c>
      <c r="AA6">
        <f t="shared" si="2"/>
        <v>0.90564960061132627</v>
      </c>
      <c r="AB6">
        <f t="shared" si="3"/>
        <v>0.96261569446546236</v>
      </c>
      <c r="AC6">
        <f t="shared" si="4"/>
        <v>0.98042366579875839</v>
      </c>
      <c r="AD6">
        <f t="shared" si="5"/>
        <v>0.99311675274020617</v>
      </c>
      <c r="AF6">
        <f t="shared" si="10"/>
        <v>-1.2108803456615076</v>
      </c>
      <c r="AG6">
        <f t="shared" si="6"/>
        <v>-1.314432204730615</v>
      </c>
      <c r="AH6">
        <f t="shared" si="6"/>
        <v>-1.78188117464725</v>
      </c>
      <c r="AI6">
        <f t="shared" si="6"/>
        <v>-2.0625787502589228</v>
      </c>
      <c r="AJ6">
        <f t="shared" si="6"/>
        <v>-2.4632992969782128</v>
      </c>
    </row>
    <row r="7" spans="1:36" ht="14.45" x14ac:dyDescent="0.35">
      <c r="A7" t="s">
        <v>1</v>
      </c>
      <c r="B7" t="s">
        <v>12</v>
      </c>
      <c r="C7">
        <v>65</v>
      </c>
      <c r="D7" s="1">
        <v>2.1708453912173735</v>
      </c>
      <c r="E7" s="1">
        <f t="shared" si="7"/>
        <v>1.9971379083920051</v>
      </c>
      <c r="F7" s="4">
        <f t="shared" si="8"/>
        <v>1.6800305361684045E-2</v>
      </c>
      <c r="G7">
        <f t="shared" si="9"/>
        <v>7.8740078740118111</v>
      </c>
      <c r="H7">
        <f t="shared" si="0"/>
        <v>0.52082010387184641</v>
      </c>
      <c r="I7">
        <f t="shared" si="0"/>
        <v>0.63989727533352336</v>
      </c>
      <c r="J7">
        <f t="shared" si="0"/>
        <v>1.0728120149466154</v>
      </c>
      <c r="K7">
        <f t="shared" si="0"/>
        <v>1.2762836031996914</v>
      </c>
      <c r="L7">
        <f t="shared" si="0"/>
        <v>1.5238192498911516</v>
      </c>
      <c r="N7">
        <f>1-[1]!nt_dist($D7,$C7,H7,TRUE)</f>
        <v>5.3373925384620602E-2</v>
      </c>
      <c r="O7">
        <f>1-[1]!nt_dist($D7,$C7,I7,TRUE)</f>
        <v>6.7331268809307065E-2</v>
      </c>
      <c r="P7">
        <f>1-[1]!nt_dist($D7,$C7,J7,TRUE)</f>
        <v>0.14218431268089748</v>
      </c>
      <c r="Q7">
        <f>1-[1]!nt_dist($D7,$C7,K7,TRUE)</f>
        <v>0.19197938230532152</v>
      </c>
      <c r="R7">
        <f>1-[1]!nt_dist($D7,$C7,L7,TRUE)</f>
        <v>0.2651964236987534</v>
      </c>
      <c r="T7">
        <f>1-[1]!nt_dist($E7,$C7,H7,TRUE)</f>
        <v>7.3977463509838581E-2</v>
      </c>
      <c r="U7">
        <f>1-[1]!nt_dist($E7,$C7,I7,TRUE)</f>
        <v>9.1846450484898479E-2</v>
      </c>
      <c r="V7">
        <f>1-[1]!nt_dist($E7,$C7,J7,TRUE)</f>
        <v>0.18327589307347825</v>
      </c>
      <c r="W7">
        <f>1-[1]!nt_dist($E7,$C7,K7,TRUE)</f>
        <v>0.2411852128316746</v>
      </c>
      <c r="X7">
        <f>1-[1]!nt_dist($E7,$C7,L7,TRUE)</f>
        <v>0.32324770486813093</v>
      </c>
      <c r="Z7">
        <f t="shared" si="1"/>
        <v>0.72148898938015327</v>
      </c>
      <c r="AA7">
        <f t="shared" si="2"/>
        <v>0.73308514867842134</v>
      </c>
      <c r="AB7">
        <f t="shared" si="3"/>
        <v>0.7757938608101258</v>
      </c>
      <c r="AC7">
        <f t="shared" si="4"/>
        <v>0.79598321991367571</v>
      </c>
      <c r="AD7">
        <f t="shared" si="5"/>
        <v>0.82041239490606876</v>
      </c>
      <c r="AF7">
        <f t="shared" si="10"/>
        <v>-0.58727054333976714</v>
      </c>
      <c r="AG7">
        <f t="shared" si="6"/>
        <v>-0.62217058960298577</v>
      </c>
      <c r="AH7">
        <f t="shared" si="6"/>
        <v>-0.7580646539976631</v>
      </c>
      <c r="AI7">
        <f t="shared" si="6"/>
        <v>-0.82735909134146313</v>
      </c>
      <c r="AJ7">
        <f t="shared" si="6"/>
        <v>-0.91693784688149282</v>
      </c>
    </row>
    <row r="8" spans="1:36" ht="14.45" x14ac:dyDescent="0.35">
      <c r="A8" t="s">
        <v>1</v>
      </c>
      <c r="B8" t="s">
        <v>13</v>
      </c>
      <c r="C8">
        <v>651</v>
      </c>
      <c r="D8" s="1">
        <v>2.0699999999999998</v>
      </c>
      <c r="E8" s="1">
        <f t="shared" si="7"/>
        <v>1.96361469560335</v>
      </c>
      <c r="F8" s="4">
        <f t="shared" si="8"/>
        <v>1.9423077124737603E-2</v>
      </c>
      <c r="G8">
        <f t="shared" si="9"/>
        <v>25.45584412271571</v>
      </c>
      <c r="H8">
        <f t="shared" si="0"/>
        <v>1.6837569370353465</v>
      </c>
      <c r="I8">
        <f t="shared" si="0"/>
        <v>2.0687209812429805</v>
      </c>
      <c r="J8">
        <f t="shared" si="0"/>
        <v>3.4682890673239162</v>
      </c>
      <c r="K8">
        <f t="shared" si="0"/>
        <v>4.1260914364410199</v>
      </c>
      <c r="L8">
        <f t="shared" si="0"/>
        <v>4.9263482989964489</v>
      </c>
      <c r="N8">
        <f>1-[1]!nt_dist($D8,$C8,H8,TRUE)</f>
        <v>0.35018720859990138</v>
      </c>
      <c r="O8">
        <f>1-[1]!nt_dist($D8,$C8,I8,TRUE)</f>
        <v>0.49980747917386947</v>
      </c>
      <c r="P8">
        <f>1-[1]!nt_dist($D8,$C8,J8,TRUE)</f>
        <v>0.91876123852128311</v>
      </c>
      <c r="Q8">
        <f>1-[1]!nt_dist($D8,$C8,K8,TRUE)</f>
        <v>0.97998835335558732</v>
      </c>
      <c r="R8">
        <f>1-[1]!nt_dist($D8,$C8,L8,TRUE)</f>
        <v>0.99783080999288309</v>
      </c>
      <c r="T8">
        <f>1-[1]!nt_dist($E8,$C8,H8,TRUE)</f>
        <v>0.39024100645741422</v>
      </c>
      <c r="U8">
        <f>1-[1]!nt_dist($E8,$C8,I8,TRUE)</f>
        <v>0.54209163806254768</v>
      </c>
      <c r="V8">
        <f>1-[1]!nt_dist($E8,$C8,J8,TRUE)</f>
        <v>0.93360678326943225</v>
      </c>
      <c r="W8">
        <f>1-[1]!nt_dist($E8,$C8,K8,TRUE)</f>
        <v>0.9846149482273886</v>
      </c>
      <c r="X8">
        <f>1-[1]!nt_dist($E8,$C8,L8,TRUE)</f>
        <v>0.9984573307412381</v>
      </c>
      <c r="Z8">
        <f t="shared" si="1"/>
        <v>0.89736138131377086</v>
      </c>
      <c r="AA8">
        <f t="shared" si="2"/>
        <v>0.92199813478067449</v>
      </c>
      <c r="AB8">
        <f t="shared" si="3"/>
        <v>0.98409871798900073</v>
      </c>
      <c r="AC8">
        <f t="shared" si="4"/>
        <v>0.99530111250074904</v>
      </c>
      <c r="AD8">
        <f t="shared" si="5"/>
        <v>0.99937251124403093</v>
      </c>
      <c r="AF8">
        <f t="shared" si="10"/>
        <v>-1.2666590246025999</v>
      </c>
      <c r="AG8">
        <f t="shared" si="6"/>
        <v>-1.4186409170211731</v>
      </c>
      <c r="AH8">
        <f t="shared" si="6"/>
        <v>-2.1468834183893102</v>
      </c>
      <c r="AI8">
        <f t="shared" si="6"/>
        <v>-2.5972344670449297</v>
      </c>
      <c r="AJ8">
        <f t="shared" si="6"/>
        <v>-3.226081190580103</v>
      </c>
    </row>
    <row r="9" spans="1:36" ht="14.45" x14ac:dyDescent="0.35">
      <c r="A9" t="s">
        <v>1</v>
      </c>
      <c r="B9" t="s">
        <v>14</v>
      </c>
      <c r="C9">
        <v>55</v>
      </c>
      <c r="D9" s="1">
        <v>2.4181478192992785</v>
      </c>
      <c r="E9" s="1">
        <f t="shared" si="7"/>
        <v>2.0040447832891455</v>
      </c>
      <c r="F9" s="4">
        <f t="shared" si="8"/>
        <v>9.4694494777936324E-3</v>
      </c>
      <c r="G9">
        <f t="shared" si="9"/>
        <v>7.2111025509279782</v>
      </c>
      <c r="H9">
        <f t="shared" si="0"/>
        <v>0.47697274878280277</v>
      </c>
      <c r="I9">
        <f t="shared" si="0"/>
        <v>0.58602492508537607</v>
      </c>
      <c r="J9">
        <f t="shared" si="0"/>
        <v>0.98249297961473159</v>
      </c>
      <c r="K9">
        <f t="shared" si="0"/>
        <v>1.1688344860711579</v>
      </c>
      <c r="L9">
        <f t="shared" si="0"/>
        <v>1.3955303392965288</v>
      </c>
      <c r="N9">
        <f>1-[1]!nt_dist($D9,$C9,H9,TRUE)</f>
        <v>2.9949101825611835E-2</v>
      </c>
      <c r="O9">
        <f>1-[1]!nt_dist($D9,$C9,I9,TRUE)</f>
        <v>3.7932838131957358E-2</v>
      </c>
      <c r="P9">
        <f>1-[1]!nt_dist($D9,$C9,J9,TRUE)</f>
        <v>8.2477777524946783E-2</v>
      </c>
      <c r="Q9">
        <f>1-[1]!nt_dist($D9,$C9,K9,TRUE)</f>
        <v>0.11373301197428431</v>
      </c>
      <c r="R9">
        <f>1-[1]!nt_dist($D9,$C9,L9,TRUE)</f>
        <v>0.16209154208865761</v>
      </c>
      <c r="T9">
        <f>1-[1]!nt_dist($E9,$C9,H9,TRUE)</f>
        <v>6.794681130316127E-2</v>
      </c>
      <c r="U9">
        <f>1-[1]!nt_dist($E9,$C9,I9,TRUE)</f>
        <v>8.3163444269995557E-2</v>
      </c>
      <c r="V9">
        <f>1-[1]!nt_dist($E9,$C9,J9,TRUE)</f>
        <v>0.15997731800026038</v>
      </c>
      <c r="W9">
        <f>1-[1]!nt_dist($E9,$C9,K9,TRUE)</f>
        <v>0.20854754799904529</v>
      </c>
      <c r="X9">
        <f>1-[1]!nt_dist($E9,$C9,L9,TRUE)</f>
        <v>0.27801351055979795</v>
      </c>
      <c r="Z9">
        <f t="shared" si="1"/>
        <v>0.44077273460246152</v>
      </c>
      <c r="AA9">
        <f t="shared" si="2"/>
        <v>0.45612394321723759</v>
      </c>
      <c r="AB9">
        <f t="shared" si="3"/>
        <v>0.51555919649067083</v>
      </c>
      <c r="AC9">
        <f t="shared" si="4"/>
        <v>0.545357704108825</v>
      </c>
      <c r="AD9">
        <f t="shared" si="5"/>
        <v>0.58303476605246973</v>
      </c>
      <c r="AF9">
        <f t="shared" si="10"/>
        <v>0.14901034597381838</v>
      </c>
      <c r="AG9">
        <f t="shared" si="6"/>
        <v>0.11020362628415005</v>
      </c>
      <c r="AH9">
        <f t="shared" si="6"/>
        <v>-3.9011014474546017E-2</v>
      </c>
      <c r="AI9">
        <f t="shared" si="6"/>
        <v>-0.11394096481200242</v>
      </c>
      <c r="AJ9">
        <f t="shared" si="6"/>
        <v>-0.20966330423575388</v>
      </c>
    </row>
    <row r="10" spans="1:36" ht="14.45" x14ac:dyDescent="0.35">
      <c r="A10" t="s">
        <v>2</v>
      </c>
      <c r="B10" t="s">
        <v>15</v>
      </c>
      <c r="C10">
        <v>70</v>
      </c>
      <c r="D10" s="1">
        <v>2.7280386604789562</v>
      </c>
      <c r="E10" s="1">
        <f t="shared" si="7"/>
        <v>1.9944371117711854</v>
      </c>
      <c r="F10" s="4">
        <f t="shared" si="8"/>
        <v>4.0242587038622083E-3</v>
      </c>
      <c r="G10">
        <f t="shared" ref="G10:G34" si="11">SQRT(C10)</f>
        <v>8.3666002653407556</v>
      </c>
      <c r="H10">
        <f t="shared" si="0"/>
        <v>0.55340224304714147</v>
      </c>
      <c r="I10">
        <f t="shared" si="0"/>
        <v>0.67992879855586652</v>
      </c>
      <c r="J10">
        <f t="shared" si="0"/>
        <v>1.1399263796189136</v>
      </c>
      <c r="K10">
        <f t="shared" si="0"/>
        <v>1.3561270072416207</v>
      </c>
      <c r="L10">
        <f t="shared" si="0"/>
        <v>1.6191483097888932</v>
      </c>
      <c r="N10">
        <f>1-[1]!nt_dist($D10,$C10,H10,TRUE)</f>
        <v>1.7415753480525265E-2</v>
      </c>
      <c r="O10">
        <f>1-[1]!nt_dist($D10,$C10,I10,TRUE)</f>
        <v>2.3465212905229182E-2</v>
      </c>
      <c r="P10">
        <f>1-[1]!nt_dist($D10,$C10,J10,TRUE)</f>
        <v>6.1976004666512874E-2</v>
      </c>
      <c r="Q10">
        <f>1-[1]!nt_dist($D10,$C10,K10,TRUE)</f>
        <v>9.2154214073553509E-2</v>
      </c>
      <c r="R10">
        <f>1-[1]!nt_dist($D10,$C10,L10,TRUE)</f>
        <v>0.14204281707924038</v>
      </c>
      <c r="T10">
        <f>1-[1]!nt_dist($E10,$C10,H10,TRUE)</f>
        <v>7.8664331931418197E-2</v>
      </c>
      <c r="U10">
        <f>1-[1]!nt_dist($E10,$C10,I10,TRUE)</f>
        <v>9.8643670756025092E-2</v>
      </c>
      <c r="V10">
        <f>1-[1]!nt_dist($E10,$C10,J10,TRUE)</f>
        <v>0.20168020613001036</v>
      </c>
      <c r="W10">
        <f>1-[1]!nt_dist($E10,$C10,K10,TRUE)</f>
        <v>0.26683588066389397</v>
      </c>
      <c r="X10">
        <f>1-[1]!nt_dist($E10,$C10,L10,TRUE)</f>
        <v>0.35829540816493965</v>
      </c>
      <c r="Z10">
        <f t="shared" si="1"/>
        <v>0.22139326748123678</v>
      </c>
      <c r="AA10">
        <f t="shared" si="2"/>
        <v>0.23787854532771371</v>
      </c>
      <c r="AB10">
        <f t="shared" si="3"/>
        <v>0.30729840005499048</v>
      </c>
      <c r="AC10">
        <f t="shared" si="4"/>
        <v>0.34535915426468006</v>
      </c>
      <c r="AD10">
        <f t="shared" si="5"/>
        <v>0.3964405176352459</v>
      </c>
      <c r="AF10">
        <f t="shared" si="10"/>
        <v>0.7674962280804567</v>
      </c>
      <c r="AG10">
        <f t="shared" si="6"/>
        <v>0.71314329549049016</v>
      </c>
      <c r="AH10">
        <f t="shared" si="6"/>
        <v>0.50352273498800293</v>
      </c>
      <c r="AI10">
        <f t="shared" si="6"/>
        <v>0.39788045406893319</v>
      </c>
      <c r="AJ10">
        <f t="shared" si="6"/>
        <v>0.26257128451394607</v>
      </c>
    </row>
    <row r="11" spans="1:36" ht="14.45" x14ac:dyDescent="0.35">
      <c r="D11" s="1"/>
      <c r="E11" s="1"/>
      <c r="F11" s="4"/>
    </row>
    <row r="12" spans="1:36" ht="14.45" x14ac:dyDescent="0.35">
      <c r="D12" s="1"/>
      <c r="E12" s="1"/>
      <c r="F12" s="4"/>
    </row>
    <row r="13" spans="1:36" ht="14.45" x14ac:dyDescent="0.35">
      <c r="A13" t="s">
        <v>2</v>
      </c>
      <c r="B13" t="s">
        <v>17</v>
      </c>
      <c r="C13">
        <v>198</v>
      </c>
      <c r="D13" s="1">
        <v>2.2781571499789037</v>
      </c>
      <c r="E13" s="1">
        <f t="shared" si="7"/>
        <v>1.9720174778363073</v>
      </c>
      <c r="F13" s="4">
        <f t="shared" si="8"/>
        <v>1.1892430333430709E-2</v>
      </c>
      <c r="G13">
        <f t="shared" si="11"/>
        <v>14.071247279470288</v>
      </c>
      <c r="H13">
        <f t="shared" si="0"/>
        <v>0.93073166638405103</v>
      </c>
      <c r="I13">
        <f t="shared" si="0"/>
        <v>1.1435285484531361</v>
      </c>
      <c r="J13">
        <f t="shared" si="0"/>
        <v>1.9171689168008514</v>
      </c>
      <c r="K13">
        <f t="shared" si="0"/>
        <v>2.2807828575622349</v>
      </c>
      <c r="L13">
        <f t="shared" si="0"/>
        <v>2.7231414823961297</v>
      </c>
      <c r="N13">
        <f>1-[1]!nt_dist($D13,$C13,H13,TRUE)</f>
        <v>9.0799765124486509E-2</v>
      </c>
      <c r="O13">
        <f>1-[1]!nt_dist($D13,$C13,I13,TRUE)</f>
        <v>0.13041699399150053</v>
      </c>
      <c r="P13">
        <f>1-[1]!nt_dist($D13,$C13,J13,TRUE)</f>
        <v>0.3610019809366859</v>
      </c>
      <c r="Q13">
        <f>1-[1]!nt_dist($D13,$C13,K13,TRUE)</f>
        <v>0.50218500846781278</v>
      </c>
      <c r="R13">
        <f>1-[1]!nt_dist($D13,$C13,L13,TRUE)</f>
        <v>0.67182791274565745</v>
      </c>
      <c r="T13">
        <f>1-[1]!nt_dist($E13,$C13,H13,TRUE)</f>
        <v>0.15062863492531497</v>
      </c>
      <c r="U13">
        <f>1-[1]!nt_dist($E13,$C13,I13,TRUE)</f>
        <v>0.20554503091024501</v>
      </c>
      <c r="V13">
        <f>1-[1]!nt_dist($E13,$C13,J13,TRUE)</f>
        <v>0.47922558106390778</v>
      </c>
      <c r="W13">
        <f>1-[1]!nt_dist($E13,$C13,K13,TRUE)</f>
        <v>0.62162284663062251</v>
      </c>
      <c r="X13">
        <f>1-[1]!nt_dist($E13,$C13,L13,TRUE)</f>
        <v>0.77335673175350639</v>
      </c>
      <c r="Z13">
        <f t="shared" ref="Z13:AD14" si="12">N13/T13</f>
        <v>0.60280547035101961</v>
      </c>
      <c r="AA13">
        <f t="shared" si="12"/>
        <v>0.63449353853973489</v>
      </c>
      <c r="AB13">
        <f t="shared" si="12"/>
        <v>0.75330281854996384</v>
      </c>
      <c r="AC13">
        <f t="shared" si="12"/>
        <v>0.80786124768386858</v>
      </c>
      <c r="AD13">
        <f t="shared" si="12"/>
        <v>0.86871670622476793</v>
      </c>
      <c r="AF13">
        <f t="shared" si="10"/>
        <v>-0.26061546899578397</v>
      </c>
      <c r="AG13">
        <f t="shared" si="6"/>
        <v>-0.34377843012178788</v>
      </c>
      <c r="AH13">
        <f t="shared" si="6"/>
        <v>-0.68492006616754597</v>
      </c>
      <c r="AI13">
        <f t="shared" si="6"/>
        <v>-0.87004190385963853</v>
      </c>
      <c r="AJ13">
        <f t="shared" si="6"/>
        <v>-1.1203454348317108</v>
      </c>
    </row>
    <row r="14" spans="1:36" ht="14.45" x14ac:dyDescent="0.35">
      <c r="A14" t="s">
        <v>2</v>
      </c>
      <c r="B14" t="s">
        <v>18</v>
      </c>
      <c r="C14">
        <v>439</v>
      </c>
      <c r="D14" s="1">
        <v>2.91032644217105</v>
      </c>
      <c r="E14" s="1">
        <f t="shared" si="7"/>
        <v>1.965382467211666</v>
      </c>
      <c r="F14" s="4">
        <f t="shared" si="8"/>
        <v>1.897079023934564E-3</v>
      </c>
      <c r="G14">
        <f t="shared" si="11"/>
        <v>20.952326839756964</v>
      </c>
      <c r="H14">
        <f t="shared" si="0"/>
        <v>1.3858753020879604</v>
      </c>
      <c r="I14">
        <f t="shared" si="0"/>
        <v>1.7027334835298924</v>
      </c>
      <c r="J14">
        <f t="shared" si="0"/>
        <v>2.854697167495619</v>
      </c>
      <c r="K14">
        <f t="shared" si="0"/>
        <v>3.3961245178229689</v>
      </c>
      <c r="L14">
        <f t="shared" si="0"/>
        <v>4.0548040437970236</v>
      </c>
      <c r="N14">
        <f>1-[1]!nt_dist($D14,$C14,H14,TRUE)</f>
        <v>6.4821298789973669E-2</v>
      </c>
      <c r="O14">
        <f>1-[1]!nt_dist($D14,$C14,I14,TRUE)</f>
        <v>0.11503731873480871</v>
      </c>
      <c r="P14">
        <f>1-[1]!nt_dist($D14,$C14,J14,TRUE)</f>
        <v>0.47858357519868322</v>
      </c>
      <c r="Q14">
        <f>1-[1]!nt_dist($D14,$C14,K14,TRUE)</f>
        <v>0.68620650065892486</v>
      </c>
      <c r="R14">
        <f>1-[1]!nt_dist($D14,$C14,L14,TRUE)</f>
        <v>0.87299164917121519</v>
      </c>
      <c r="T14">
        <f>1-[1]!nt_dist($E14,$C14,H14,TRUE)</f>
        <v>0.2819292773683455</v>
      </c>
      <c r="U14">
        <f>1-[1]!nt_dist($E14,$C14,I14,TRUE)</f>
        <v>0.39706342534283157</v>
      </c>
      <c r="V14">
        <f>1-[1]!nt_dist($E14,$C14,J14,TRUE)</f>
        <v>0.81285944715145964</v>
      </c>
      <c r="W14">
        <f>1-[1]!nt_dist($E14,$C14,K14,TRUE)</f>
        <v>0.92345788085481895</v>
      </c>
      <c r="X14">
        <f>1-[1]!nt_dist($E14,$C14,L14,TRUE)</f>
        <v>0.98150861053797023</v>
      </c>
      <c r="Z14">
        <f t="shared" si="12"/>
        <v>0.2299204232885807</v>
      </c>
      <c r="AA14">
        <f t="shared" si="12"/>
        <v>0.28972025976828125</v>
      </c>
      <c r="AB14">
        <f t="shared" si="12"/>
        <v>0.58876547092588449</v>
      </c>
      <c r="AC14">
        <f t="shared" si="12"/>
        <v>0.74308370190497786</v>
      </c>
      <c r="AD14">
        <f t="shared" si="12"/>
        <v>0.88943860481542159</v>
      </c>
      <c r="AF14">
        <f t="shared" si="10"/>
        <v>0.73910894343735212</v>
      </c>
      <c r="AG14">
        <f t="shared" si="6"/>
        <v>0.5542021318079593</v>
      </c>
      <c r="AH14">
        <f t="shared" si="6"/>
        <v>-0.22437045499872857</v>
      </c>
      <c r="AI14">
        <f t="shared" si="6"/>
        <v>-0.65288162450394194</v>
      </c>
      <c r="AJ14">
        <f t="shared" si="6"/>
        <v>-1.2235479889963072</v>
      </c>
    </row>
    <row r="15" spans="1:36" ht="14.45" x14ac:dyDescent="0.35">
      <c r="D15" s="1"/>
      <c r="E15" s="1"/>
      <c r="F15" s="4"/>
    </row>
    <row r="16" spans="1:36" ht="14.45" x14ac:dyDescent="0.35">
      <c r="A16" t="s">
        <v>3</v>
      </c>
      <c r="B16" t="s">
        <v>20</v>
      </c>
      <c r="C16">
        <v>139</v>
      </c>
      <c r="D16" s="1">
        <v>3.2796464357164026</v>
      </c>
      <c r="E16" s="1">
        <f t="shared" si="7"/>
        <v>1.9771777244903315</v>
      </c>
      <c r="F16" s="4">
        <f t="shared" si="8"/>
        <v>6.5682553607345341E-4</v>
      </c>
      <c r="G16">
        <f t="shared" si="11"/>
        <v>11.789826122551595</v>
      </c>
      <c r="H16">
        <f t="shared" si="0"/>
        <v>0.7798288449830828</v>
      </c>
      <c r="I16">
        <f t="shared" si="0"/>
        <v>0.95812421490924304</v>
      </c>
      <c r="J16">
        <f t="shared" si="0"/>
        <v>1.6063315303697454</v>
      </c>
      <c r="K16">
        <f t="shared" si="0"/>
        <v>1.9109914551204863</v>
      </c>
      <c r="L16">
        <f t="shared" si="0"/>
        <v>2.2816289094285871</v>
      </c>
      <c r="N16">
        <f>1-[1]!nt_dist($D16,$C16,H16,TRUE)</f>
        <v>7.1930325670648276E-3</v>
      </c>
      <c r="O16">
        <f>1-[1]!nt_dist($D16,$C16,I16,TRUE)</f>
        <v>1.1529140270098215E-2</v>
      </c>
      <c r="P16">
        <f>1-[1]!nt_dist($D16,$C16,J16,TRUE)</f>
        <v>5.0893931913771229E-2</v>
      </c>
      <c r="Q16">
        <f>1-[1]!nt_dist($D16,$C16,K16,TRUE)</f>
        <v>9.0571944908044766E-2</v>
      </c>
      <c r="R16">
        <f>1-[1]!nt_dist($D16,$C16,L16,TRUE)</f>
        <v>0.16515251492911021</v>
      </c>
      <c r="T16">
        <f>1-[1]!nt_dist($E16,$C16,H16,TRUE)</f>
        <v>0.11790765002926296</v>
      </c>
      <c r="U16">
        <f>1-[1]!nt_dist($E16,$C16,I16,TRUE)</f>
        <v>0.15661971682202358</v>
      </c>
      <c r="V16">
        <f>1-[1]!nt_dist($E16,$C16,J16,TRUE)</f>
        <v>0.35765714688999706</v>
      </c>
      <c r="W16">
        <f>1-[1]!nt_dist($E16,$C16,K16,TRUE)</f>
        <v>0.47520889851126191</v>
      </c>
      <c r="X16">
        <f>1-[1]!nt_dist($E16,$C16,L16,TRUE)</f>
        <v>0.62015187290025786</v>
      </c>
      <c r="Z16">
        <f t="shared" ref="Z16:Z34" si="13">N16/T16</f>
        <v>6.100564776992521E-2</v>
      </c>
      <c r="AA16">
        <f t="shared" ref="AA16:AA34" si="14">O16/U16</f>
        <v>7.3612317172042085E-2</v>
      </c>
      <c r="AB16">
        <f t="shared" ref="AB16:AB34" si="15">P16/V16</f>
        <v>0.14229809848990502</v>
      </c>
      <c r="AC16">
        <f t="shared" ref="AC16:AC34" si="16">Q16/W16</f>
        <v>0.19059395813459987</v>
      </c>
      <c r="AD16">
        <f t="shared" ref="AD16:AD34" si="17">R16/X16</f>
        <v>0.26630978982090814</v>
      </c>
      <c r="AF16">
        <f t="shared" si="10"/>
        <v>1.5463863219006839</v>
      </c>
      <c r="AG16">
        <f t="shared" si="6"/>
        <v>1.4494045658747647</v>
      </c>
      <c r="AH16">
        <f t="shared" si="6"/>
        <v>1.07005134713771</v>
      </c>
      <c r="AI16">
        <f t="shared" si="6"/>
        <v>0.87570961628364385</v>
      </c>
      <c r="AJ16">
        <f t="shared" si="6"/>
        <v>0.62401218983967477</v>
      </c>
    </row>
    <row r="17" spans="1:36" ht="14.45" x14ac:dyDescent="0.35">
      <c r="A17" t="s">
        <v>4</v>
      </c>
      <c r="B17" t="s">
        <v>21</v>
      </c>
      <c r="C17">
        <v>110</v>
      </c>
      <c r="D17" s="1">
        <v>2.2999999999999998</v>
      </c>
      <c r="E17" s="1">
        <f t="shared" si="7"/>
        <v>1.9817652821323735</v>
      </c>
      <c r="F17" s="4">
        <f t="shared" si="8"/>
        <v>1.1667476581253909E-2</v>
      </c>
      <c r="G17">
        <f t="shared" si="11"/>
        <v>10.488088481701515</v>
      </c>
      <c r="H17">
        <f t="shared" ref="H17:L32" si="18">H$42/SQRT(1-H$42*H$42)*$G17</f>
        <v>0.69372642494879799</v>
      </c>
      <c r="I17">
        <f t="shared" si="18"/>
        <v>0.85233585618429153</v>
      </c>
      <c r="J17">
        <f t="shared" si="18"/>
        <v>1.4289733407721141</v>
      </c>
      <c r="K17">
        <f t="shared" si="18"/>
        <v>1.6999951704751257</v>
      </c>
      <c r="L17">
        <f t="shared" si="18"/>
        <v>2.0297098223290977</v>
      </c>
      <c r="N17">
        <f>1-[1]!nt_dist($D17,$C17,H17,TRUE)</f>
        <v>5.6796601693027915E-2</v>
      </c>
      <c r="O17">
        <f>1-[1]!nt_dist($D17,$C17,I17,TRUE)</f>
        <v>7.7008176383215998E-2</v>
      </c>
      <c r="P17">
        <f>1-[1]!nt_dist($D17,$C17,J17,TRUE)</f>
        <v>0.19611170303736825</v>
      </c>
      <c r="Q17">
        <f>1-[1]!nt_dist($D17,$C17,K17,TRUE)</f>
        <v>0.27835062531205501</v>
      </c>
      <c r="R17">
        <f>1-[1]!nt_dist($D17,$C17,L17,TRUE)</f>
        <v>0.39669630953003288</v>
      </c>
      <c r="T17">
        <f>1-[1]!nt_dist($E17,$C17,H17,TRUE)</f>
        <v>0.10163752195726972</v>
      </c>
      <c r="U17">
        <f>1-[1]!nt_dist($E17,$C17,I17,TRUE)</f>
        <v>0.13241434019341547</v>
      </c>
      <c r="V17">
        <f>1-[1]!nt_dist($E17,$C17,J17,TRUE)</f>
        <v>0.29340790077103762</v>
      </c>
      <c r="W17">
        <f>1-[1]!nt_dist($E17,$C17,K17,TRUE)</f>
        <v>0.39173097315888616</v>
      </c>
      <c r="X17">
        <f>1-[1]!nt_dist($E17,$C17,L17,TRUE)</f>
        <v>0.52073907076258352</v>
      </c>
      <c r="Z17">
        <f t="shared" si="13"/>
        <v>0.558815293793824</v>
      </c>
      <c r="AA17">
        <f t="shared" si="14"/>
        <v>0.58156976254030646</v>
      </c>
      <c r="AB17">
        <f t="shared" si="15"/>
        <v>0.66839271376814435</v>
      </c>
      <c r="AC17">
        <f t="shared" si="16"/>
        <v>0.7105657820913639</v>
      </c>
      <c r="AD17">
        <f t="shared" si="17"/>
        <v>0.76179478706888792</v>
      </c>
      <c r="AF17">
        <f t="shared" si="10"/>
        <v>-0.14796623883343213</v>
      </c>
      <c r="AG17">
        <f t="shared" si="6"/>
        <v>-0.20591094609797261</v>
      </c>
      <c r="AH17">
        <f t="shared" si="6"/>
        <v>-0.43547928422158089</v>
      </c>
      <c r="AI17">
        <f t="shared" si="6"/>
        <v>-0.55503834075552061</v>
      </c>
      <c r="AJ17">
        <f t="shared" si="6"/>
        <v>-0.71208777196444384</v>
      </c>
    </row>
    <row r="18" spans="1:36" ht="14.45" x14ac:dyDescent="0.35">
      <c r="A18" t="s">
        <v>4</v>
      </c>
      <c r="B18" t="s">
        <v>22</v>
      </c>
      <c r="C18">
        <v>122</v>
      </c>
      <c r="D18" s="1">
        <v>2.78</v>
      </c>
      <c r="E18" s="1">
        <f t="shared" si="7"/>
        <v>1.9795998784866402</v>
      </c>
      <c r="F18" s="4">
        <f t="shared" si="8"/>
        <v>3.1490119379502498E-3</v>
      </c>
      <c r="G18">
        <f t="shared" si="11"/>
        <v>11.045361017187261</v>
      </c>
      <c r="H18">
        <f t="shared" si="18"/>
        <v>0.73058678176588321</v>
      </c>
      <c r="I18">
        <f t="shared" si="18"/>
        <v>0.89762374296079361</v>
      </c>
      <c r="J18">
        <f t="shared" si="18"/>
        <v>1.5049001980009562</v>
      </c>
      <c r="K18">
        <f t="shared" si="18"/>
        <v>1.7903224613458166</v>
      </c>
      <c r="L18">
        <f t="shared" si="18"/>
        <v>2.1375561225355733</v>
      </c>
      <c r="N18">
        <f>1-[1]!nt_dist($D18,$C18,H18,TRUE)</f>
        <v>2.2091827850078682E-2</v>
      </c>
      <c r="O18">
        <f>1-[1]!nt_dist($D18,$C18,I18,TRUE)</f>
        <v>3.231204201464255E-2</v>
      </c>
      <c r="P18">
        <f>1-[1]!nt_dist($D18,$C18,J18,TRUE)</f>
        <v>0.10567852561707514</v>
      </c>
      <c r="Q18">
        <f>1-[1]!nt_dist($D18,$C18,K18,TRUE)</f>
        <v>0.16632469689354112</v>
      </c>
      <c r="R18">
        <f>1-[1]!nt_dist($D18,$C18,L18,TRUE)</f>
        <v>0.26536660595446171</v>
      </c>
      <c r="T18">
        <f>1-[1]!nt_dist($E18,$C18,H18,TRUE)</f>
        <v>0.10839416216549225</v>
      </c>
      <c r="U18">
        <f>1-[1]!nt_dist($E18,$C18,I18,TRUE)</f>
        <v>0.14244676183550864</v>
      </c>
      <c r="V18">
        <f>1-[1]!nt_dist($E18,$C18,J18,TRUE)</f>
        <v>0.32028436901970914</v>
      </c>
      <c r="W18">
        <f>1-[1]!nt_dist($E18,$C18,K18,TRUE)</f>
        <v>0.42710958777737285</v>
      </c>
      <c r="X18">
        <f>1-[1]!nt_dist($E18,$C18,L18,TRUE)</f>
        <v>0.56385342568572705</v>
      </c>
      <c r="Z18">
        <f t="shared" si="13"/>
        <v>0.20381012601351803</v>
      </c>
      <c r="AA18">
        <f t="shared" si="14"/>
        <v>0.22683591819345883</v>
      </c>
      <c r="AB18">
        <f t="shared" si="15"/>
        <v>0.32995217949762656</v>
      </c>
      <c r="AC18">
        <f t="shared" si="16"/>
        <v>0.38941925363716356</v>
      </c>
      <c r="AD18">
        <f t="shared" si="17"/>
        <v>0.47063047569807287</v>
      </c>
      <c r="AF18">
        <f t="shared" si="10"/>
        <v>0.8280887291260145</v>
      </c>
      <c r="AG18">
        <f t="shared" si="6"/>
        <v>0.7493075863028259</v>
      </c>
      <c r="AH18">
        <f t="shared" si="6"/>
        <v>0.44004521609668412</v>
      </c>
      <c r="AI18">
        <f t="shared" si="6"/>
        <v>0.28083297930977341</v>
      </c>
      <c r="AJ18">
        <f t="shared" si="6"/>
        <v>7.3685104571249507E-2</v>
      </c>
    </row>
    <row r="19" spans="1:36" ht="14.45" x14ac:dyDescent="0.35">
      <c r="A19" t="s">
        <v>4</v>
      </c>
      <c r="B19" t="s">
        <v>23</v>
      </c>
      <c r="C19">
        <v>17</v>
      </c>
      <c r="D19" s="1">
        <v>2.4446017770503823</v>
      </c>
      <c r="E19" s="1">
        <f t="shared" si="7"/>
        <v>2.109815577833317</v>
      </c>
      <c r="F19" s="4">
        <f t="shared" si="8"/>
        <v>1.2846885829172015E-2</v>
      </c>
      <c r="G19">
        <f t="shared" si="11"/>
        <v>4.1231056256176606</v>
      </c>
      <c r="H19">
        <f t="shared" si="18"/>
        <v>0.27271960284625479</v>
      </c>
      <c r="I19">
        <f t="shared" si="18"/>
        <v>0.33507257015236075</v>
      </c>
      <c r="J19">
        <f t="shared" si="18"/>
        <v>0.56176185302732307</v>
      </c>
      <c r="K19">
        <f t="shared" si="18"/>
        <v>0.66830668554502037</v>
      </c>
      <c r="L19">
        <f t="shared" si="18"/>
        <v>0.79792499857503529</v>
      </c>
      <c r="N19">
        <f>1-[1]!nt_dist($D19,$C19,H19,TRUE)</f>
        <v>2.4008578186764162E-2</v>
      </c>
      <c r="O19">
        <f>1-[1]!nt_dist($D19,$C19,I19,TRUE)</f>
        <v>2.7475265852565989E-2</v>
      </c>
      <c r="P19">
        <f>1-[1]!nt_dist($D19,$C19,J19,TRUE)</f>
        <v>4.3754839929909695E-2</v>
      </c>
      <c r="Q19">
        <f>1-[1]!nt_dist($D19,$C19,K19,TRUE)</f>
        <v>5.3725186798702418E-2</v>
      </c>
      <c r="R19">
        <f>1-[1]!nt_dist($D19,$C19,L19,TRUE)</f>
        <v>6.8183456599571257E-2</v>
      </c>
      <c r="T19">
        <f>1-[1]!nt_dist($E19,$C19,H19,TRUE)</f>
        <v>4.4358073675687337E-2</v>
      </c>
      <c r="U19">
        <f>1-[1]!nt_dist($E19,$C19,I19,TRUE)</f>
        <v>5.0160525778285781E-2</v>
      </c>
      <c r="V19">
        <f>1-[1]!nt_dist($E19,$C19,J19,TRUE)</f>
        <v>7.6474269915517645E-2</v>
      </c>
      <c r="W19">
        <f>1-[1]!nt_dist($E19,$C19,K19,TRUE)</f>
        <v>9.1990017725889994E-2</v>
      </c>
      <c r="X19">
        <f>1-[1]!nt_dist($E19,$C19,L19,TRUE)</f>
        <v>0.11386009298519029</v>
      </c>
      <c r="Z19">
        <f t="shared" si="13"/>
        <v>0.54124483317956307</v>
      </c>
      <c r="AA19">
        <f t="shared" si="14"/>
        <v>0.54774676752810036</v>
      </c>
      <c r="AB19">
        <f t="shared" si="15"/>
        <v>0.57215112976228955</v>
      </c>
      <c r="AC19">
        <f t="shared" si="16"/>
        <v>0.58403279102295258</v>
      </c>
      <c r="AD19">
        <f t="shared" si="17"/>
        <v>0.59883541996087986</v>
      </c>
      <c r="AF19">
        <f t="shared" si="10"/>
        <v>-0.10357033074742875</v>
      </c>
      <c r="AG19">
        <f t="shared" si="6"/>
        <v>-0.1199705653765368</v>
      </c>
      <c r="AH19">
        <f t="shared" si="6"/>
        <v>-0.18185344527991423</v>
      </c>
      <c r="AI19">
        <f t="shared" si="6"/>
        <v>-0.21222126441247174</v>
      </c>
      <c r="AJ19">
        <f t="shared" si="6"/>
        <v>-0.25033387719991385</v>
      </c>
    </row>
    <row r="20" spans="1:36" ht="14.45" x14ac:dyDescent="0.35">
      <c r="A20" t="s">
        <v>4</v>
      </c>
      <c r="B20" t="s">
        <v>24</v>
      </c>
      <c r="C20">
        <v>77</v>
      </c>
      <c r="D20" s="1">
        <v>2.0738401597350946</v>
      </c>
      <c r="E20" s="1">
        <f t="shared" si="7"/>
        <v>1.9912543953883848</v>
      </c>
      <c r="F20" s="4">
        <f t="shared" si="8"/>
        <v>2.0718757304660225E-2</v>
      </c>
      <c r="G20">
        <f t="shared" si="11"/>
        <v>8.7749643873921226</v>
      </c>
      <c r="H20">
        <f t="shared" si="18"/>
        <v>0.58041316910505081</v>
      </c>
      <c r="I20">
        <f t="shared" si="18"/>
        <v>0.71311534005109334</v>
      </c>
      <c r="J20">
        <f t="shared" si="18"/>
        <v>1.1955648732068838</v>
      </c>
      <c r="K20">
        <f t="shared" si="18"/>
        <v>1.4223180044375192</v>
      </c>
      <c r="L20">
        <f t="shared" si="18"/>
        <v>1.6981770738063369</v>
      </c>
      <c r="N20">
        <f>1-[1]!nt_dist($D20,$C20,H20,TRUE)</f>
        <v>7.1255452592817625E-2</v>
      </c>
      <c r="O20">
        <f>1-[1]!nt_dist($D20,$C20,I20,TRUE)</f>
        <v>9.0841753981148021E-2</v>
      </c>
      <c r="P20">
        <f>1-[1]!nt_dist($D20,$C20,J20,TRUE)</f>
        <v>0.1949897377830665</v>
      </c>
      <c r="Q20">
        <f>1-[1]!nt_dist($D20,$C20,K20,TRUE)</f>
        <v>0.26239706518855688</v>
      </c>
      <c r="R20">
        <f>1-[1]!nt_dist($D20,$C20,L20,TRUE)</f>
        <v>0.35798186665817977</v>
      </c>
      <c r="T20">
        <f>1-[1]!nt_dist($E20,$C20,H20,TRUE)</f>
        <v>8.2758196526801164E-2</v>
      </c>
      <c r="U20">
        <f>1-[1]!nt_dist($E20,$C20,I20,TRUE)</f>
        <v>0.10461142572290716</v>
      </c>
      <c r="V20">
        <f>1-[1]!nt_dist($E20,$C20,J20,TRUE)</f>
        <v>0.21790807026541659</v>
      </c>
      <c r="W20">
        <f>1-[1]!nt_dist($E20,$C20,K20,TRUE)</f>
        <v>0.28932308015065822</v>
      </c>
      <c r="X20">
        <f>1-[1]!nt_dist($E20,$C20,L20,TRUE)</f>
        <v>0.38860181503208624</v>
      </c>
      <c r="Z20">
        <f t="shared" si="13"/>
        <v>0.86100779842080799</v>
      </c>
      <c r="AA20">
        <f t="shared" si="14"/>
        <v>0.86837315669292192</v>
      </c>
      <c r="AB20">
        <f t="shared" si="15"/>
        <v>0.89482568289262954</v>
      </c>
      <c r="AC20">
        <f t="shared" si="16"/>
        <v>0.90693443831691456</v>
      </c>
      <c r="AD20">
        <f t="shared" si="17"/>
        <v>0.92120482409126625</v>
      </c>
      <c r="AF20">
        <f t="shared" si="10"/>
        <v>-1.0848583368631404</v>
      </c>
      <c r="AG20">
        <f t="shared" si="10"/>
        <v>-1.1187338806426048</v>
      </c>
      <c r="AH20">
        <f t="shared" si="10"/>
        <v>-1.2526073622168472</v>
      </c>
      <c r="AI20">
        <f t="shared" si="10"/>
        <v>-1.3221112043060164</v>
      </c>
      <c r="AJ20">
        <f t="shared" si="10"/>
        <v>-1.4132223674789279</v>
      </c>
    </row>
    <row r="21" spans="1:36" ht="14.45" x14ac:dyDescent="0.35">
      <c r="A21" t="s">
        <v>4</v>
      </c>
      <c r="B21" t="s">
        <v>25</v>
      </c>
      <c r="C21">
        <v>76</v>
      </c>
      <c r="D21" s="1">
        <v>3.6923178985044065</v>
      </c>
      <c r="E21" s="1">
        <f t="shared" si="7"/>
        <v>1.991672609644662</v>
      </c>
      <c r="F21" s="4">
        <f t="shared" si="8"/>
        <v>2.0806409806177617E-4</v>
      </c>
      <c r="G21">
        <f t="shared" si="11"/>
        <v>8.717797887081348</v>
      </c>
      <c r="H21">
        <f t="shared" si="18"/>
        <v>0.57663193556982473</v>
      </c>
      <c r="I21">
        <f t="shared" si="18"/>
        <v>0.70846958805610838</v>
      </c>
      <c r="J21">
        <f t="shared" si="18"/>
        <v>1.1877760940530979</v>
      </c>
      <c r="K21">
        <f t="shared" si="18"/>
        <v>1.4130519904626335</v>
      </c>
      <c r="L21">
        <f t="shared" si="18"/>
        <v>1.6871139132131174</v>
      </c>
      <c r="N21">
        <f>1-[1]!nt_dist($D21,$C21,H21,TRUE)</f>
        <v>1.4600956286967559E-3</v>
      </c>
      <c r="O21">
        <f>1-[1]!nt_dist($D21,$C21,I21,TRUE)</f>
        <v>2.1896244157549871E-3</v>
      </c>
      <c r="P21">
        <f>1-[1]!nt_dist($D21,$C21,J21,TRUE)</f>
        <v>8.4362444191150576E-3</v>
      </c>
      <c r="Q21">
        <f>1-[1]!nt_dist($D21,$C21,K21,TRUE)</f>
        <v>1.4877999387361007E-2</v>
      </c>
      <c r="R21">
        <f>1-[1]!nt_dist($D21,$C21,L21,TRUE)</f>
        <v>2.8040719161245509E-2</v>
      </c>
      <c r="T21">
        <f>1-[1]!nt_dist($E21,$C21,H21,TRUE)</f>
        <v>8.2175928684615984E-2</v>
      </c>
      <c r="U21">
        <f>1-[1]!nt_dist($E21,$C21,I21,TRUE)</f>
        <v>0.10376103596126918</v>
      </c>
      <c r="V21">
        <f>1-[1]!nt_dist($E21,$C21,J21,TRUE)</f>
        <v>0.21559319705336843</v>
      </c>
      <c r="W21">
        <f>1-[1]!nt_dist($E21,$C21,K21,TRUE)</f>
        <v>0.28612377763876995</v>
      </c>
      <c r="X21">
        <f>1-[1]!nt_dist($E21,$C21,L21,TRUE)</f>
        <v>0.38431552509072764</v>
      </c>
      <c r="Z21">
        <f t="shared" si="13"/>
        <v>1.7767923673859227E-2</v>
      </c>
      <c r="AA21">
        <f t="shared" si="14"/>
        <v>2.1102568950567408E-2</v>
      </c>
      <c r="AB21">
        <f t="shared" si="15"/>
        <v>3.9130383214395818E-2</v>
      </c>
      <c r="AC21">
        <f t="shared" si="16"/>
        <v>5.1998472514732483E-2</v>
      </c>
      <c r="AD21">
        <f t="shared" si="17"/>
        <v>7.2962754118834447E-2</v>
      </c>
      <c r="AF21">
        <f t="shared" ref="AF21:AJ34" si="19">-NORMSINV(Z21)</f>
        <v>2.1021990003926629</v>
      </c>
      <c r="AG21">
        <f t="shared" si="19"/>
        <v>2.0314917272085657</v>
      </c>
      <c r="AH21">
        <f t="shared" si="19"/>
        <v>1.7608678863506191</v>
      </c>
      <c r="AI21">
        <f t="shared" si="19"/>
        <v>1.6257777416344636</v>
      </c>
      <c r="AJ21">
        <f t="shared" si="19"/>
        <v>1.4540750202894266</v>
      </c>
    </row>
    <row r="22" spans="1:36" ht="14.45" x14ac:dyDescent="0.35">
      <c r="A22" t="s">
        <v>4</v>
      </c>
      <c r="B22" t="s">
        <v>26</v>
      </c>
      <c r="C22">
        <v>76</v>
      </c>
      <c r="D22" s="1">
        <v>2.13</v>
      </c>
      <c r="E22" s="1">
        <f t="shared" si="7"/>
        <v>1.991672609644662</v>
      </c>
      <c r="F22" s="4">
        <f t="shared" si="8"/>
        <v>1.8204058648628157E-2</v>
      </c>
      <c r="G22">
        <f t="shared" si="11"/>
        <v>8.717797887081348</v>
      </c>
      <c r="H22">
        <f t="shared" si="18"/>
        <v>0.57663193556982473</v>
      </c>
      <c r="I22">
        <f t="shared" si="18"/>
        <v>0.70846958805610838</v>
      </c>
      <c r="J22">
        <f t="shared" si="18"/>
        <v>1.1877760940530979</v>
      </c>
      <c r="K22">
        <f t="shared" si="18"/>
        <v>1.4130519904626335</v>
      </c>
      <c r="L22">
        <f t="shared" si="18"/>
        <v>1.6871139132131174</v>
      </c>
      <c r="N22">
        <f>1-[1]!nt_dist($D22,$C22,H22,TRUE)</f>
        <v>6.3759246196699815E-2</v>
      </c>
      <c r="O22">
        <f>1-[1]!nt_dist($D22,$C22,I22,TRUE)</f>
        <v>8.1656364234975687E-2</v>
      </c>
      <c r="P22">
        <f>1-[1]!nt_dist($D22,$C22,J22,TRUE)</f>
        <v>0.17836584212816398</v>
      </c>
      <c r="Q22">
        <f>1-[1]!nt_dist($D22,$C22,K22,TRUE)</f>
        <v>0.2420921244287324</v>
      </c>
      <c r="R22">
        <f>1-[1]!nt_dist($D22,$C22,L22,TRUE)</f>
        <v>0.33378184578760917</v>
      </c>
      <c r="T22">
        <f>1-[1]!nt_dist($E22,$C22,H22,TRUE)</f>
        <v>8.2175928684615984E-2</v>
      </c>
      <c r="U22">
        <f>1-[1]!nt_dist($E22,$C22,I22,TRUE)</f>
        <v>0.10376103596126918</v>
      </c>
      <c r="V22">
        <f>1-[1]!nt_dist($E22,$C22,J22,TRUE)</f>
        <v>0.21559319705336843</v>
      </c>
      <c r="W22">
        <f>1-[1]!nt_dist($E22,$C22,K22,TRUE)</f>
        <v>0.28612377763876995</v>
      </c>
      <c r="X22">
        <f>1-[1]!nt_dist($E22,$C22,L22,TRUE)</f>
        <v>0.38431552509072764</v>
      </c>
      <c r="Z22">
        <f t="shared" si="13"/>
        <v>0.77588713893824335</v>
      </c>
      <c r="AA22">
        <f t="shared" si="14"/>
        <v>0.78696558374239356</v>
      </c>
      <c r="AB22">
        <f t="shared" si="15"/>
        <v>0.82732592941701633</v>
      </c>
      <c r="AC22">
        <f t="shared" si="16"/>
        <v>0.84610977258371267</v>
      </c>
      <c r="AD22">
        <f t="shared" si="17"/>
        <v>0.86850991957405654</v>
      </c>
      <c r="AF22">
        <f t="shared" si="19"/>
        <v>-0.75837633285312867</v>
      </c>
      <c r="AG22">
        <f t="shared" si="19"/>
        <v>-0.79593669315289151</v>
      </c>
      <c r="AH22">
        <f t="shared" si="19"/>
        <v>-0.94365076561133299</v>
      </c>
      <c r="AI22">
        <f t="shared" si="19"/>
        <v>-1.0198903750002963</v>
      </c>
      <c r="AJ22">
        <f t="shared" si="19"/>
        <v>-1.1193750724356262</v>
      </c>
    </row>
    <row r="23" spans="1:36" ht="14.45" x14ac:dyDescent="0.35">
      <c r="A23" t="s">
        <v>4</v>
      </c>
      <c r="B23" t="s">
        <v>27</v>
      </c>
      <c r="C23">
        <v>96</v>
      </c>
      <c r="D23" s="1">
        <v>4.6690470119715011</v>
      </c>
      <c r="E23" s="1">
        <f t="shared" si="7"/>
        <v>1.9849843115224561</v>
      </c>
      <c r="F23" s="4">
        <f t="shared" si="8"/>
        <v>4.9125198407531063E-6</v>
      </c>
      <c r="G23">
        <f t="shared" si="11"/>
        <v>9.7979589711327115</v>
      </c>
      <c r="H23">
        <f t="shared" si="18"/>
        <v>0.6480783472315047</v>
      </c>
      <c r="I23">
        <f t="shared" si="18"/>
        <v>0.79625107693257424</v>
      </c>
      <c r="J23">
        <f t="shared" si="18"/>
        <v>1.334945084431266</v>
      </c>
      <c r="K23">
        <f t="shared" si="18"/>
        <v>1.5881333343534882</v>
      </c>
      <c r="L23">
        <f t="shared" si="18"/>
        <v>1.8961523443649699</v>
      </c>
      <c r="N23">
        <f>1-[1]!nt_dist($D23,$C23,H23,TRUE)</f>
        <v>7.0970272116888111E-5</v>
      </c>
      <c r="O23">
        <f>1-[1]!nt_dist($D23,$C23,I23,TRUE)</f>
        <v>1.2419516787809393E-4</v>
      </c>
      <c r="P23">
        <f>1-[1]!nt_dist($D23,$C23,J23,TRUE)</f>
        <v>8.108352640882055E-4</v>
      </c>
      <c r="Q23">
        <f>1-[1]!nt_dist($D23,$C23,K23,TRUE)</f>
        <v>1.798826786712282E-3</v>
      </c>
      <c r="R23">
        <f>1-[1]!nt_dist($D23,$C23,L23,TRUE)</f>
        <v>4.4110475090833878E-3</v>
      </c>
      <c r="T23">
        <f>1-[1]!nt_dist($E23,$C23,H23,TRUE)</f>
        <v>9.369398957375874E-2</v>
      </c>
      <c r="U23">
        <f>1-[1]!nt_dist($E23,$C23,I23,TRUE)</f>
        <v>0.12066803390028236</v>
      </c>
      <c r="V23">
        <f>1-[1]!nt_dist($E23,$C23,J23,TRUE)</f>
        <v>0.2616208547251323</v>
      </c>
      <c r="W23">
        <f>1-[1]!nt_dist($E23,$C23,K23,TRUE)</f>
        <v>0.3491148411874091</v>
      </c>
      <c r="X23">
        <f>1-[1]!nt_dist($E23,$C23,L23,TRUE)</f>
        <v>0.46700844478957682</v>
      </c>
      <c r="Z23">
        <f t="shared" si="13"/>
        <v>7.5746878150618373E-4</v>
      </c>
      <c r="AA23">
        <f t="shared" si="14"/>
        <v>1.0292300608852742E-3</v>
      </c>
      <c r="AB23">
        <f t="shared" si="15"/>
        <v>3.0992761067923902E-3</v>
      </c>
      <c r="AC23">
        <f t="shared" si="16"/>
        <v>5.1525359981664312E-3</v>
      </c>
      <c r="AD23">
        <f t="shared" si="17"/>
        <v>9.4453270776953587E-3</v>
      </c>
      <c r="AF23">
        <f t="shared" si="19"/>
        <v>3.1718067969036396</v>
      </c>
      <c r="AG23">
        <f t="shared" si="19"/>
        <v>3.0816654984564913</v>
      </c>
      <c r="AH23">
        <f t="shared" si="19"/>
        <v>2.7370889930181703</v>
      </c>
      <c r="AI23">
        <f t="shared" si="19"/>
        <v>2.5654208819752058</v>
      </c>
      <c r="AJ23">
        <f t="shared" si="19"/>
        <v>2.3476817531566638</v>
      </c>
    </row>
    <row r="24" spans="1:36" ht="14.45" x14ac:dyDescent="0.35">
      <c r="A24" t="s">
        <v>4</v>
      </c>
      <c r="B24" t="s">
        <v>28</v>
      </c>
      <c r="C24">
        <v>151</v>
      </c>
      <c r="D24" s="1">
        <v>3.8568386946658944</v>
      </c>
      <c r="E24" s="1">
        <f t="shared" si="7"/>
        <v>1.9757989238179368</v>
      </c>
      <c r="F24" s="4">
        <f t="shared" si="8"/>
        <v>8.4811964074874658E-5</v>
      </c>
      <c r="G24">
        <f t="shared" si="11"/>
        <v>12.288205727444508</v>
      </c>
      <c r="H24">
        <f t="shared" si="18"/>
        <v>0.81279377488169713</v>
      </c>
      <c r="I24">
        <f t="shared" si="18"/>
        <v>0.99862604782019837</v>
      </c>
      <c r="J24">
        <f t="shared" si="18"/>
        <v>1.6742343870455858</v>
      </c>
      <c r="K24">
        <f t="shared" si="18"/>
        <v>1.9917728980745031</v>
      </c>
      <c r="L24">
        <f t="shared" si="18"/>
        <v>2.378077941210166</v>
      </c>
      <c r="N24">
        <f>1-[1]!nt_dist($D24,$C24,H24,TRUE)</f>
        <v>1.5066073563461124E-3</v>
      </c>
      <c r="O24">
        <f>1-[1]!nt_dist($D24,$C24,I24,TRUE)</f>
        <v>2.6775468048078066E-3</v>
      </c>
      <c r="P24">
        <f>1-[1]!nt_dist($D24,$C24,J24,TRUE)</f>
        <v>1.6795103932896072E-2</v>
      </c>
      <c r="Q24">
        <f>1-[1]!nt_dist($D24,$C24,K24,TRUE)</f>
        <v>3.4775046825901712E-2</v>
      </c>
      <c r="R24">
        <f>1-[1]!nt_dist($D24,$C24,L24,TRUE)</f>
        <v>7.5278590797525746E-2</v>
      </c>
      <c r="T24">
        <f>1-[1]!nt_dist($E24,$C24,H24,TRUE)</f>
        <v>0.12459280612500334</v>
      </c>
      <c r="U24">
        <f>1-[1]!nt_dist($E24,$C24,I24,TRUE)</f>
        <v>0.16660220133698744</v>
      </c>
      <c r="V24">
        <f>1-[1]!nt_dist($E24,$C24,J24,TRUE)</f>
        <v>0.38347104593213699</v>
      </c>
      <c r="W24">
        <f>1-[1]!nt_dist($E24,$C24,K24,TRUE)</f>
        <v>0.50763261904015966</v>
      </c>
      <c r="X24">
        <f>1-[1]!nt_dist($E24,$C24,L24,TRUE)</f>
        <v>0.65651387782596693</v>
      </c>
      <c r="Z24">
        <f t="shared" si="13"/>
        <v>1.2092249971756321E-2</v>
      </c>
      <c r="AA24">
        <f t="shared" si="14"/>
        <v>1.6071497155022062E-2</v>
      </c>
      <c r="AB24">
        <f t="shared" si="15"/>
        <v>4.3797580315537842E-2</v>
      </c>
      <c r="AC24">
        <f t="shared" si="16"/>
        <v>6.8504358312621749E-2</v>
      </c>
      <c r="AD24">
        <f t="shared" si="17"/>
        <v>0.11466412720293034</v>
      </c>
      <c r="AF24">
        <f t="shared" si="19"/>
        <v>2.2541855104459474</v>
      </c>
      <c r="AG24">
        <f t="shared" si="19"/>
        <v>2.1426278340788101</v>
      </c>
      <c r="AH24">
        <f t="shared" si="19"/>
        <v>1.7082219851404161</v>
      </c>
      <c r="AI24">
        <f t="shared" si="19"/>
        <v>1.4870230750160649</v>
      </c>
      <c r="AJ24">
        <f t="shared" si="19"/>
        <v>1.2020910478522218</v>
      </c>
    </row>
    <row r="25" spans="1:36" ht="14.45" x14ac:dyDescent="0.35">
      <c r="A25" t="s">
        <v>4</v>
      </c>
      <c r="B25" t="s">
        <v>29</v>
      </c>
      <c r="C25">
        <v>238</v>
      </c>
      <c r="D25" s="1">
        <v>2.0227070249239349</v>
      </c>
      <c r="E25" s="1">
        <f t="shared" si="7"/>
        <v>1.9699815295299372</v>
      </c>
      <c r="F25" s="4">
        <f t="shared" si="8"/>
        <v>2.2110881520249495E-2</v>
      </c>
      <c r="G25">
        <f t="shared" si="11"/>
        <v>15.427248620541512</v>
      </c>
      <c r="H25">
        <f t="shared" si="18"/>
        <v>1.020423316507745</v>
      </c>
      <c r="I25">
        <f t="shared" si="18"/>
        <v>1.2537267572159101</v>
      </c>
      <c r="J25">
        <f t="shared" si="18"/>
        <v>2.1019203869875005</v>
      </c>
      <c r="K25">
        <f t="shared" si="18"/>
        <v>2.5005746465999352</v>
      </c>
      <c r="L25">
        <f t="shared" si="18"/>
        <v>2.9855619650098673</v>
      </c>
      <c r="N25">
        <f>1-[1]!nt_dist($D25,$C25,H25,TRUE)</f>
        <v>0.15965088638560798</v>
      </c>
      <c r="O25">
        <f>1-[1]!nt_dist($D25,$C25,I25,TRUE)</f>
        <v>0.22255787917129155</v>
      </c>
      <c r="P25">
        <f>1-[1]!nt_dist($D25,$C25,J25,TRUE)</f>
        <v>0.53227741485364155</v>
      </c>
      <c r="Q25">
        <f>1-[1]!nt_dist($D25,$C25,K25,TRUE)</f>
        <v>0.68365651871781519</v>
      </c>
      <c r="R25">
        <f>1-[1]!nt_dist($D25,$C25,L25,TRUE)</f>
        <v>0.83168939758564675</v>
      </c>
      <c r="T25">
        <f>1-[1]!nt_dist($E25,$C25,H25,TRUE)</f>
        <v>0.1726731363077586</v>
      </c>
      <c r="U25">
        <f>1-[1]!nt_dist($E25,$C25,I25,TRUE)</f>
        <v>0.23845130158924455</v>
      </c>
      <c r="V25">
        <f>1-[1]!nt_dist($E25,$C25,J25,TRUE)</f>
        <v>0.55308921184611071</v>
      </c>
      <c r="W25">
        <f>1-[1]!nt_dist($E25,$C25,K25,TRUE)</f>
        <v>0.70212059691824757</v>
      </c>
      <c r="X25">
        <f>1-[1]!nt_dist($E25,$C25,L25,TRUE)</f>
        <v>0.84459635919413656</v>
      </c>
      <c r="Z25">
        <f t="shared" si="13"/>
        <v>0.92458438990219749</v>
      </c>
      <c r="AA25">
        <f t="shared" si="14"/>
        <v>0.93334730273214883</v>
      </c>
      <c r="AB25">
        <f t="shared" si="15"/>
        <v>0.96237171771439334</v>
      </c>
      <c r="AC25">
        <f t="shared" si="16"/>
        <v>0.97370241197669594</v>
      </c>
      <c r="AD25">
        <f t="shared" si="17"/>
        <v>0.98471818938361888</v>
      </c>
      <c r="AF25">
        <f t="shared" si="19"/>
        <v>-1.4366016300130704</v>
      </c>
      <c r="AG25">
        <f t="shared" si="19"/>
        <v>-1.5011939878528708</v>
      </c>
      <c r="AH25">
        <f t="shared" si="19"/>
        <v>-1.7788975213067422</v>
      </c>
      <c r="AI25">
        <f t="shared" si="19"/>
        <v>-1.9382299357349873</v>
      </c>
      <c r="AJ25">
        <f t="shared" si="19"/>
        <v>-2.1627083141089338</v>
      </c>
    </row>
    <row r="26" spans="1:36" ht="14.45" x14ac:dyDescent="0.35">
      <c r="A26" t="s">
        <v>4</v>
      </c>
      <c r="B26" t="s">
        <v>30</v>
      </c>
      <c r="C26">
        <v>40</v>
      </c>
      <c r="D26" s="1">
        <v>2.39</v>
      </c>
      <c r="E26" s="1">
        <f t="shared" si="7"/>
        <v>2.0210753903062737</v>
      </c>
      <c r="F26" s="4">
        <f t="shared" si="8"/>
        <v>1.0824566495941091E-2</v>
      </c>
      <c r="G26">
        <f t="shared" si="11"/>
        <v>6.324555320336759</v>
      </c>
      <c r="H26">
        <f t="shared" si="18"/>
        <v>0.41833277431087423</v>
      </c>
      <c r="I26">
        <f t="shared" si="18"/>
        <v>0.51397786005993018</v>
      </c>
      <c r="J26">
        <f t="shared" si="18"/>
        <v>0.86170334668395798</v>
      </c>
      <c r="K26">
        <f t="shared" si="18"/>
        <v>1.0251356592513194</v>
      </c>
      <c r="L26">
        <f t="shared" si="18"/>
        <v>1.22396107526628</v>
      </c>
      <c r="N26">
        <f>1-[1]!nt_dist($D26,$C26,H26,TRUE)</f>
        <v>2.9266654030543182E-2</v>
      </c>
      <c r="O26">
        <f>1-[1]!nt_dist($D26,$C26,I26,TRUE)</f>
        <v>3.599751543603702E-2</v>
      </c>
      <c r="P26">
        <f>1-[1]!nt_dist($D26,$C26,J26,TRUE)</f>
        <v>7.1763063934953797E-2</v>
      </c>
      <c r="Q26">
        <f>1-[1]!nt_dist($D26,$C26,K26,TRUE)</f>
        <v>9.5994422135563418E-2</v>
      </c>
      <c r="R26">
        <f>1-[1]!nt_dist($D26,$C26,L26,TRUE)</f>
        <v>0.13297418783923876</v>
      </c>
      <c r="T26">
        <f>1-[1]!nt_dist($E26,$C26,H26,TRUE)</f>
        <v>6.0382812985373624E-2</v>
      </c>
      <c r="U26">
        <f>1-[1]!nt_dist($E26,$C26,I26,TRUE)</f>
        <v>7.2392132053992198E-2</v>
      </c>
      <c r="V26">
        <f>1-[1]!nt_dist($E26,$C26,J26,TRUE)</f>
        <v>0.13161229060278679</v>
      </c>
      <c r="W26">
        <f>1-[1]!nt_dist($E26,$C26,K26,TRUE)</f>
        <v>0.16870437639430258</v>
      </c>
      <c r="X26">
        <f>1-[1]!nt_dist($E26,$C26,L26,TRUE)</f>
        <v>0.22205693590877029</v>
      </c>
      <c r="Z26">
        <f t="shared" si="13"/>
        <v>0.48468517088848395</v>
      </c>
      <c r="AA26">
        <f t="shared" si="14"/>
        <v>0.49725729046340295</v>
      </c>
      <c r="AB26">
        <f t="shared" si="15"/>
        <v>0.54526111206086914</v>
      </c>
      <c r="AC26">
        <f t="shared" si="16"/>
        <v>0.56900967353212839</v>
      </c>
      <c r="AD26">
        <f t="shared" si="17"/>
        <v>0.59882924753077638</v>
      </c>
      <c r="AF26">
        <f t="shared" si="19"/>
        <v>3.8398017307895285E-2</v>
      </c>
      <c r="AG26">
        <f t="shared" si="19"/>
        <v>6.8750074318545719E-3</v>
      </c>
      <c r="AH26">
        <f t="shared" si="19"/>
        <v>-0.11369727105323739</v>
      </c>
      <c r="AI26">
        <f t="shared" si="19"/>
        <v>-0.17385342962841929</v>
      </c>
      <c r="AJ26">
        <f t="shared" si="19"/>
        <v>-0.25031791277700283</v>
      </c>
    </row>
    <row r="27" spans="1:36" ht="14.45" x14ac:dyDescent="0.35">
      <c r="A27" t="s">
        <v>4</v>
      </c>
      <c r="B27" t="s">
        <v>31</v>
      </c>
      <c r="C27">
        <v>426</v>
      </c>
      <c r="D27" s="1">
        <v>5.2402290026295608</v>
      </c>
      <c r="E27" s="1">
        <f t="shared" si="7"/>
        <v>1.9655482824700288</v>
      </c>
      <c r="F27" s="4">
        <f t="shared" si="8"/>
        <v>1.2641115168684051E-7</v>
      </c>
      <c r="G27">
        <f t="shared" si="11"/>
        <v>20.639767440550294</v>
      </c>
      <c r="H27">
        <f t="shared" si="18"/>
        <v>1.3652013046313132</v>
      </c>
      <c r="I27">
        <f t="shared" si="18"/>
        <v>1.6773327078217106</v>
      </c>
      <c r="J27">
        <f t="shared" si="18"/>
        <v>2.812111805095852</v>
      </c>
      <c r="K27">
        <f t="shared" si="18"/>
        <v>3.3454623337591154</v>
      </c>
      <c r="L27">
        <f t="shared" si="18"/>
        <v>3.9943159115946782</v>
      </c>
      <c r="N27">
        <f>1-[1]!nt_dist($D27,$C27,H27,TRUE)</f>
        <v>6.9066645261073312E-5</v>
      </c>
      <c r="O27">
        <f>1-[1]!nt_dist($D27,$C27,I27,TRUE)</f>
        <v>2.2899617764948754E-4</v>
      </c>
      <c r="P27">
        <f>1-[1]!nt_dist($D27,$C27,J27,TRUE)</f>
        <v>8.4920165078362642E-3</v>
      </c>
      <c r="Q27">
        <f>1-[1]!nt_dist($D27,$C27,K27,TRUE)</f>
        <v>3.130012490510381E-2</v>
      </c>
      <c r="R27">
        <f>1-[1]!nt_dist($D27,$C27,L27,TRUE)</f>
        <v>0.11060655583634948</v>
      </c>
      <c r="T27">
        <f>1-[1]!nt_dist($E27,$C27,H27,TRUE)</f>
        <v>0.27497348529868149</v>
      </c>
      <c r="U27">
        <f>1-[1]!nt_dist($E27,$C27,I27,TRUE)</f>
        <v>0.38728107120752375</v>
      </c>
      <c r="V27">
        <f>1-[1]!nt_dist($E27,$C27,J27,TRUE)</f>
        <v>0.80116862447948622</v>
      </c>
      <c r="W27">
        <f>1-[1]!nt_dist($E27,$C27,K27,TRUE)</f>
        <v>0.91589015346632086</v>
      </c>
      <c r="X27">
        <f>1-[1]!nt_dist($E27,$C27,L27,TRUE)</f>
        <v>0.97858332493780564</v>
      </c>
      <c r="Z27">
        <f t="shared" si="13"/>
        <v>2.5117565494015465E-4</v>
      </c>
      <c r="AA27">
        <f t="shared" si="14"/>
        <v>5.9129194446681441E-4</v>
      </c>
      <c r="AB27">
        <f t="shared" si="15"/>
        <v>1.0599537036729901E-2</v>
      </c>
      <c r="AC27">
        <f t="shared" si="16"/>
        <v>3.4174540240053779E-2</v>
      </c>
      <c r="AD27">
        <f t="shared" si="17"/>
        <v>0.1130272231476856</v>
      </c>
      <c r="AF27">
        <f t="shared" si="19"/>
        <v>3.4794994982906724</v>
      </c>
      <c r="AG27">
        <f t="shared" si="19"/>
        <v>3.2430477524503361</v>
      </c>
      <c r="AH27">
        <f t="shared" si="19"/>
        <v>2.3044200767167191</v>
      </c>
      <c r="AI27">
        <f t="shared" si="19"/>
        <v>1.8226984151508427</v>
      </c>
      <c r="AJ27">
        <f t="shared" si="19"/>
        <v>1.2105851294917078</v>
      </c>
    </row>
    <row r="28" spans="1:36" ht="14.45" x14ac:dyDescent="0.35">
      <c r="A28" t="s">
        <v>5</v>
      </c>
      <c r="B28" t="s">
        <v>32</v>
      </c>
      <c r="C28">
        <v>241</v>
      </c>
      <c r="D28" s="1">
        <v>4.3010994843131387</v>
      </c>
      <c r="E28" s="1">
        <f t="shared" si="7"/>
        <v>1.9698562125960952</v>
      </c>
      <c r="F28" s="4">
        <f t="shared" si="8"/>
        <v>1.2352712131018567E-5</v>
      </c>
      <c r="G28">
        <f t="shared" si="11"/>
        <v>15.524174696260024</v>
      </c>
      <c r="H28">
        <f t="shared" si="18"/>
        <v>1.0268344161194456</v>
      </c>
      <c r="I28">
        <f t="shared" si="18"/>
        <v>1.2616036520264617</v>
      </c>
      <c r="J28">
        <f t="shared" si="18"/>
        <v>2.1151262994346598</v>
      </c>
      <c r="K28">
        <f t="shared" si="18"/>
        <v>2.5162852177780919</v>
      </c>
      <c r="L28">
        <f t="shared" si="18"/>
        <v>3.0043196069070457</v>
      </c>
      <c r="N28">
        <f>1-[1]!nt_dist($D28,$C28,H28,TRUE)</f>
        <v>6.6512760714365626E-4</v>
      </c>
      <c r="O28">
        <f>1-[1]!nt_dist($D28,$C28,I28,TRUE)</f>
        <v>1.4464241879318385E-3</v>
      </c>
      <c r="P28">
        <f>1-[1]!nt_dist($D28,$C28,J28,TRUE)</f>
        <v>1.6134907898488593E-2</v>
      </c>
      <c r="Q28">
        <f>1-[1]!nt_dist($D28,$C28,K28,TRUE)</f>
        <v>4.0293801094673176E-2</v>
      </c>
      <c r="R28">
        <f>1-[1]!nt_dist($D28,$C28,L28,TRUE)</f>
        <v>0.10235086851231867</v>
      </c>
      <c r="T28">
        <f>1-[1]!nt_dist($E28,$C28,H28,TRUE)</f>
        <v>0.17432328830583232</v>
      </c>
      <c r="U28">
        <f>1-[1]!nt_dist($E28,$C28,I28,TRUE)</f>
        <v>0.2409079981834813</v>
      </c>
      <c r="V28">
        <f>1-[1]!nt_dist($E28,$C28,J28,TRUE)</f>
        <v>0.55832701440093013</v>
      </c>
      <c r="W28">
        <f>1-[1]!nt_dist($E28,$C28,K28,TRUE)</f>
        <v>0.70756427030310842</v>
      </c>
      <c r="X28">
        <f>1-[1]!nt_dist($E28,$C28,L28,TRUE)</f>
        <v>0.84904883693360444</v>
      </c>
      <c r="Z28">
        <f t="shared" si="13"/>
        <v>3.8154833677572562E-3</v>
      </c>
      <c r="AA28">
        <f t="shared" si="14"/>
        <v>6.0040521644707167E-3</v>
      </c>
      <c r="AB28">
        <f t="shared" si="15"/>
        <v>2.8898669565184689E-2</v>
      </c>
      <c r="AC28">
        <f t="shared" si="16"/>
        <v>5.6947195874393154E-2</v>
      </c>
      <c r="AD28">
        <f t="shared" si="17"/>
        <v>0.12054768119342292</v>
      </c>
      <c r="AF28">
        <f t="shared" si="19"/>
        <v>2.6679761830206679</v>
      </c>
      <c r="AG28">
        <f t="shared" si="19"/>
        <v>2.5119060768672856</v>
      </c>
      <c r="AH28">
        <f t="shared" si="19"/>
        <v>1.8972318943569246</v>
      </c>
      <c r="AI28">
        <f t="shared" si="19"/>
        <v>1.5809284791763705</v>
      </c>
      <c r="AJ28">
        <f t="shared" si="19"/>
        <v>1.1722533312211258</v>
      </c>
    </row>
    <row r="29" spans="1:36" ht="14.45" x14ac:dyDescent="0.35">
      <c r="A29" t="s">
        <v>5</v>
      </c>
      <c r="B29" t="s">
        <v>33</v>
      </c>
      <c r="C29">
        <v>55</v>
      </c>
      <c r="D29" s="1">
        <v>2.5048971643405982</v>
      </c>
      <c r="E29" s="1">
        <f t="shared" si="7"/>
        <v>2.0040447832891455</v>
      </c>
      <c r="F29" s="4">
        <f t="shared" si="8"/>
        <v>7.6204302212424108E-3</v>
      </c>
      <c r="G29">
        <f t="shared" si="11"/>
        <v>7.416198487095663</v>
      </c>
      <c r="H29">
        <f t="shared" si="18"/>
        <v>0.49053865936959562</v>
      </c>
      <c r="I29">
        <f t="shared" si="18"/>
        <v>0.60269246375635444</v>
      </c>
      <c r="J29">
        <f t="shared" si="18"/>
        <v>1.0104367393947571</v>
      </c>
      <c r="K29">
        <f t="shared" si="18"/>
        <v>1.2020781130273424</v>
      </c>
      <c r="L29">
        <f t="shared" si="18"/>
        <v>1.4352215792098477</v>
      </c>
      <c r="N29">
        <f>1-[1]!nt_dist($D29,$C29,H29,TRUE)</f>
        <v>2.5647275337574271E-2</v>
      </c>
      <c r="O29">
        <f>1-[1]!nt_dist($D29,$C29,I29,TRUE)</f>
        <v>3.2896951364983051E-2</v>
      </c>
      <c r="P29">
        <f>1-[1]!nt_dist($D29,$C29,J29,TRUE)</f>
        <v>7.4520795284382491E-2</v>
      </c>
      <c r="Q29">
        <f>1-[1]!nt_dist($D29,$C29,K29,TRUE)</f>
        <v>0.1044850861367228</v>
      </c>
      <c r="R29">
        <f>1-[1]!nt_dist($D29,$C29,L29,TRUE)</f>
        <v>0.15162130385212969</v>
      </c>
      <c r="T29">
        <f>1-[1]!nt_dist($E29,$C29,H29,TRUE)</f>
        <v>6.9713462384337621E-2</v>
      </c>
      <c r="U29">
        <f>1-[1]!nt_dist($E29,$C29,I29,TRUE)</f>
        <v>8.5698981542887132E-2</v>
      </c>
      <c r="V29">
        <f>1-[1]!nt_dist($E29,$C29,J29,TRUE)</f>
        <v>0.16674801870225242</v>
      </c>
      <c r="W29">
        <f>1-[1]!nt_dist($E29,$C29,K29,TRUE)</f>
        <v>0.21804574893393081</v>
      </c>
      <c r="X29">
        <f>1-[1]!nt_dist($E29,$C29,L29,TRUE)</f>
        <v>0.29124227821826065</v>
      </c>
      <c r="Z29">
        <f t="shared" si="13"/>
        <v>0.36789558946560647</v>
      </c>
      <c r="AA29">
        <f t="shared" si="14"/>
        <v>0.38386630474155781</v>
      </c>
      <c r="AB29">
        <f t="shared" si="15"/>
        <v>0.44690663112134399</v>
      </c>
      <c r="AC29">
        <f t="shared" si="16"/>
        <v>0.47918882458186529</v>
      </c>
      <c r="AD29">
        <f t="shared" si="17"/>
        <v>0.5206019702211736</v>
      </c>
      <c r="AF29">
        <f t="shared" si="19"/>
        <v>0.33743211441751736</v>
      </c>
      <c r="AG29">
        <f t="shared" si="19"/>
        <v>0.29534203379030621</v>
      </c>
      <c r="AH29">
        <f t="shared" si="19"/>
        <v>0.1334806552426781</v>
      </c>
      <c r="AI29">
        <f t="shared" si="19"/>
        <v>5.2189562946111913E-2</v>
      </c>
      <c r="AJ29">
        <f t="shared" si="19"/>
        <v>-5.1664455802013384E-2</v>
      </c>
    </row>
    <row r="30" spans="1:36" ht="14.45" x14ac:dyDescent="0.35">
      <c r="A30" t="s">
        <v>5</v>
      </c>
      <c r="B30" t="s">
        <v>34</v>
      </c>
      <c r="C30">
        <v>80</v>
      </c>
      <c r="D30" s="1">
        <v>2.69</v>
      </c>
      <c r="E30" s="1">
        <f t="shared" si="7"/>
        <v>1.9900634212544475</v>
      </c>
      <c r="F30" s="4">
        <f t="shared" si="8"/>
        <v>4.3473659783556584E-3</v>
      </c>
      <c r="G30">
        <f t="shared" si="11"/>
        <v>8.9442719099991592</v>
      </c>
      <c r="H30">
        <f t="shared" si="18"/>
        <v>0.59161188301560141</v>
      </c>
      <c r="I30">
        <f t="shared" si="18"/>
        <v>0.72687446045625403</v>
      </c>
      <c r="J30">
        <f t="shared" si="18"/>
        <v>1.2186325596227383</v>
      </c>
      <c r="K30">
        <f t="shared" si="18"/>
        <v>1.4497607525854996</v>
      </c>
      <c r="L30">
        <f t="shared" si="18"/>
        <v>1.7309423524583298</v>
      </c>
      <c r="N30">
        <f>1-[1]!nt_dist($D30,$C30,H30,TRUE)</f>
        <v>2.0437431313406806E-2</v>
      </c>
      <c r="O30">
        <f>1-[1]!nt_dist($D30,$C30,I30,TRUE)</f>
        <v>2.7911051235514295E-2</v>
      </c>
      <c r="P30">
        <f>1-[1]!nt_dist($D30,$C30,J30,TRUE)</f>
        <v>7.6187011389378001E-2</v>
      </c>
      <c r="Q30">
        <f>1-[1]!nt_dist($D30,$C30,K30,TRUE)</f>
        <v>0.11409447590514399</v>
      </c>
      <c r="R30">
        <f>1-[1]!nt_dist($D30,$C30,L30,TRUE)</f>
        <v>0.17620692186488629</v>
      </c>
      <c r="T30">
        <f>1-[1]!nt_dist($E30,$C30,H30,TRUE)</f>
        <v>8.4500353395708272E-2</v>
      </c>
      <c r="U30">
        <f>1-[1]!nt_dist($E30,$C30,I30,TRUE)</f>
        <v>0.10715880016794133</v>
      </c>
      <c r="V30">
        <f>1-[1]!nt_dist($E30,$C30,J30,TRUE)</f>
        <v>0.22484527673229104</v>
      </c>
      <c r="W30">
        <f>1-[1]!nt_dist($E30,$C30,K30,TRUE)</f>
        <v>0.29889264467898102</v>
      </c>
      <c r="X30">
        <f>1-[1]!nt_dist($E30,$C30,L30,TRUE)</f>
        <v>0.40137030648684835</v>
      </c>
      <c r="Z30">
        <f t="shared" si="13"/>
        <v>0.24186208095130657</v>
      </c>
      <c r="AA30">
        <f t="shared" si="14"/>
        <v>0.26046438735569605</v>
      </c>
      <c r="AB30">
        <f t="shared" si="15"/>
        <v>0.33884194721194444</v>
      </c>
      <c r="AC30">
        <f t="shared" si="16"/>
        <v>0.38172393311211994</v>
      </c>
      <c r="AD30">
        <f t="shared" si="17"/>
        <v>0.43901334756725469</v>
      </c>
      <c r="AF30">
        <f t="shared" si="19"/>
        <v>0.70032532124753211</v>
      </c>
      <c r="AG30">
        <f t="shared" si="19"/>
        <v>0.64191438333163453</v>
      </c>
      <c r="AH30">
        <f t="shared" si="19"/>
        <v>0.4156257318555206</v>
      </c>
      <c r="AI30">
        <f t="shared" si="19"/>
        <v>0.30095623678896066</v>
      </c>
      <c r="AJ30">
        <f t="shared" si="19"/>
        <v>0.15347120655355007</v>
      </c>
    </row>
    <row r="31" spans="1:36" x14ac:dyDescent="0.25">
      <c r="A31" t="s">
        <v>5</v>
      </c>
      <c r="B31" t="s">
        <v>35</v>
      </c>
      <c r="C31">
        <v>79</v>
      </c>
      <c r="D31" s="1">
        <v>2.2799999999999998</v>
      </c>
      <c r="E31" s="1">
        <f t="shared" si="7"/>
        <v>1.9904502102301287</v>
      </c>
      <c r="F31" s="4">
        <f t="shared" si="8"/>
        <v>1.2652268160826282E-2</v>
      </c>
      <c r="G31">
        <f t="shared" si="11"/>
        <v>8.8881944173155887</v>
      </c>
      <c r="H31">
        <f t="shared" si="18"/>
        <v>0.58790268103972776</v>
      </c>
      <c r="I31">
        <f t="shared" si="18"/>
        <v>0.72231720888247963</v>
      </c>
      <c r="J31">
        <f t="shared" si="18"/>
        <v>1.2109921547766147</v>
      </c>
      <c r="K31">
        <f t="shared" si="18"/>
        <v>1.4406712538745812</v>
      </c>
      <c r="L31">
        <f t="shared" si="18"/>
        <v>1.7200899423256337</v>
      </c>
      <c r="N31">
        <f>1-[1]!nt_dist($D31,$C31,H31,TRUE)</f>
        <v>4.865285253413143E-2</v>
      </c>
      <c r="O31">
        <f>1-[1]!nt_dist($D31,$C31,I31,TRUE)</f>
        <v>6.3534415201260797E-2</v>
      </c>
      <c r="P31">
        <f>1-[1]!nt_dist($D31,$C31,J31,TRUE)</f>
        <v>0.14805392693548047</v>
      </c>
      <c r="Q31">
        <f>1-[1]!nt_dist($D31,$C31,K31,TRUE)</f>
        <v>0.20645552943184364</v>
      </c>
      <c r="R31">
        <f>1-[1]!nt_dist($D31,$C31,L31,TRUE)</f>
        <v>0.29328721762045462</v>
      </c>
      <c r="T31">
        <f>1-[1]!nt_dist($E31,$C31,H31,TRUE)</f>
        <v>8.392038625529985E-2</v>
      </c>
      <c r="U31">
        <f>1-[1]!nt_dist($E31,$C31,I31,TRUE)</f>
        <v>0.10631028523982067</v>
      </c>
      <c r="V31">
        <f>1-[1]!nt_dist($E31,$C31,J31,TRUE)</f>
        <v>0.22253414297421326</v>
      </c>
      <c r="W31">
        <f>1-[1]!nt_dist($E31,$C31,K31,TRUE)</f>
        <v>0.2957076137442608</v>
      </c>
      <c r="X31">
        <f>1-[1]!nt_dist($E31,$C31,L31,TRUE)</f>
        <v>0.39712939414907733</v>
      </c>
      <c r="Z31">
        <f t="shared" si="13"/>
        <v>0.57975010250931536</v>
      </c>
      <c r="AA31">
        <f t="shared" si="14"/>
        <v>0.59763187595571132</v>
      </c>
      <c r="AB31">
        <f t="shared" si="15"/>
        <v>0.66530881489334703</v>
      </c>
      <c r="AC31">
        <f t="shared" si="16"/>
        <v>0.69817454754612518</v>
      </c>
      <c r="AD31">
        <f t="shared" si="17"/>
        <v>0.73851802949231782</v>
      </c>
      <c r="AF31">
        <f t="shared" si="19"/>
        <v>-0.20125422291514816</v>
      </c>
      <c r="AG31">
        <f t="shared" si="19"/>
        <v>-0.24722222228206822</v>
      </c>
      <c r="AH31">
        <f t="shared" si="19"/>
        <v>-0.42699582280083664</v>
      </c>
      <c r="AI31">
        <f t="shared" si="19"/>
        <v>-0.51915751240201358</v>
      </c>
      <c r="AJ31">
        <f t="shared" si="19"/>
        <v>-0.63878325810540526</v>
      </c>
    </row>
    <row r="32" spans="1:36" x14ac:dyDescent="0.25">
      <c r="A32" t="s">
        <v>5</v>
      </c>
      <c r="B32" t="s">
        <v>36</v>
      </c>
      <c r="C32">
        <v>48</v>
      </c>
      <c r="D32" s="1">
        <v>2.2799999999999998</v>
      </c>
      <c r="E32" s="1">
        <f t="shared" si="7"/>
        <v>2.0106347576242314</v>
      </c>
      <c r="F32" s="4">
        <f t="shared" si="8"/>
        <v>1.3545453487869041E-2</v>
      </c>
      <c r="G32">
        <f t="shared" si="11"/>
        <v>6.9282032302755088</v>
      </c>
      <c r="H32">
        <f t="shared" si="18"/>
        <v>0.45826059406756697</v>
      </c>
      <c r="I32">
        <f t="shared" si="18"/>
        <v>0.56303453602611464</v>
      </c>
      <c r="J32">
        <f t="shared" si="18"/>
        <v>0.94394872171299637</v>
      </c>
      <c r="K32">
        <f t="shared" si="18"/>
        <v>1.1229798501497541</v>
      </c>
      <c r="L32">
        <f t="shared" si="18"/>
        <v>1.3407821808632399</v>
      </c>
      <c r="N32">
        <f>1-[1]!nt_dist($D32,$C32,H32,TRUE)</f>
        <v>3.8911794914098463E-2</v>
      </c>
      <c r="O32">
        <f>1-[1]!nt_dist($D32,$C32,I32,TRUE)</f>
        <v>4.8324072807613305E-2</v>
      </c>
      <c r="P32">
        <f>1-[1]!nt_dist($D32,$C32,J32,TRUE)</f>
        <v>9.8515770807951486E-2</v>
      </c>
      <c r="Q32">
        <f>1-[1]!nt_dist($D32,$C32,K32,TRUE)</f>
        <v>0.13230191275331116</v>
      </c>
      <c r="R32">
        <f>1-[1]!nt_dist($D32,$C32,L32,TRUE)</f>
        <v>0.1831761599491879</v>
      </c>
      <c r="T32">
        <f>1-[1]!nt_dist($E32,$C32,H32,TRUE)</f>
        <v>6.5420534232785266E-2</v>
      </c>
      <c r="U32">
        <f>1-[1]!nt_dist($E32,$C32,I32,TRUE)</f>
        <v>7.9549878579695088E-2</v>
      </c>
      <c r="V32">
        <f>1-[1]!nt_dist($E32,$C32,J32,TRUE)</f>
        <v>0.15038098257240518</v>
      </c>
      <c r="W32">
        <f>1-[1]!nt_dist($E32,$C32,K32,TRUE)</f>
        <v>0.19507113882231364</v>
      </c>
      <c r="X32">
        <f>1-[1]!nt_dist($E32,$C32,L32,TRUE)</f>
        <v>0.25916049644252637</v>
      </c>
      <c r="Z32">
        <f t="shared" si="13"/>
        <v>0.59479482047087839</v>
      </c>
      <c r="AA32">
        <f t="shared" si="14"/>
        <v>0.60746884433269155</v>
      </c>
      <c r="AB32">
        <f t="shared" si="15"/>
        <v>0.65510790741454483</v>
      </c>
      <c r="AC32">
        <f t="shared" si="16"/>
        <v>0.67822392155008793</v>
      </c>
      <c r="AD32">
        <f t="shared" si="17"/>
        <v>0.7068058691954644</v>
      </c>
      <c r="AF32">
        <f t="shared" si="19"/>
        <v>-0.2398966743714542</v>
      </c>
      <c r="AG32">
        <f t="shared" si="19"/>
        <v>-0.27272799755137189</v>
      </c>
      <c r="AH32">
        <f t="shared" si="19"/>
        <v>-0.39914796036221406</v>
      </c>
      <c r="AI32">
        <f t="shared" si="19"/>
        <v>-0.46273802778505818</v>
      </c>
      <c r="AJ32">
        <f t="shared" si="19"/>
        <v>-0.54407732752817728</v>
      </c>
    </row>
    <row r="33" spans="1:36" x14ac:dyDescent="0.25">
      <c r="A33" t="s">
        <v>5</v>
      </c>
      <c r="B33" t="s">
        <v>37</v>
      </c>
      <c r="C33">
        <v>49</v>
      </c>
      <c r="D33" s="1">
        <v>2.13</v>
      </c>
      <c r="E33" s="1">
        <f t="shared" si="7"/>
        <v>2.0095752371292388</v>
      </c>
      <c r="F33" s="4">
        <f t="shared" si="8"/>
        <v>1.9109259127452757E-2</v>
      </c>
      <c r="G33">
        <f t="shared" si="11"/>
        <v>7</v>
      </c>
      <c r="H33">
        <f t="shared" ref="H33:L34" si="20">H$42/SQRT(1-H$42*H$42)*$G33</f>
        <v>0.46300953535183831</v>
      </c>
      <c r="I33">
        <f t="shared" si="20"/>
        <v>0.56886924664103333</v>
      </c>
      <c r="J33">
        <f t="shared" si="20"/>
        <v>0.95373083501885292</v>
      </c>
      <c r="K33">
        <f t="shared" si="20"/>
        <v>1.1346172578623508</v>
      </c>
      <c r="L33">
        <f t="shared" si="20"/>
        <v>1.3546766678305788</v>
      </c>
      <c r="N33">
        <f>1-[1]!nt_dist($D33,$C33,H33,TRUE)</f>
        <v>5.266578712632819E-2</v>
      </c>
      <c r="O33">
        <f>1-[1]!nt_dist($D33,$C33,I33,TRUE)</f>
        <v>6.4761736794686997E-2</v>
      </c>
      <c r="P33">
        <f>1-[1]!nt_dist($D33,$C33,J33,TRUE)</f>
        <v>0.12724058084024059</v>
      </c>
      <c r="Q33">
        <f>1-[1]!nt_dist($D33,$C33,K33,TRUE)</f>
        <v>0.16787056422383473</v>
      </c>
      <c r="R33">
        <f>1-[1]!nt_dist($D33,$C33,L33,TRUE)</f>
        <v>0.2274123229940116</v>
      </c>
      <c r="T33">
        <f>1-[1]!nt_dist($E33,$C33,H33,TRUE)</f>
        <v>6.6039588361094914E-2</v>
      </c>
      <c r="U33">
        <f>1-[1]!nt_dist($E33,$C33,I33,TRUE)</f>
        <v>8.0433933516646072E-2</v>
      </c>
      <c r="V33">
        <f>1-[1]!nt_dist($E33,$C33,J33,TRUE)</f>
        <v>0.15272186669111021</v>
      </c>
      <c r="W33">
        <f>1-[1]!nt_dist($E33,$C33,K33,TRUE)</f>
        <v>0.19835930919372047</v>
      </c>
      <c r="X33">
        <f>1-[1]!nt_dist($E33,$C33,L33,TRUE)</f>
        <v>0.26376830851147903</v>
      </c>
      <c r="Z33">
        <f t="shared" si="13"/>
        <v>0.79748811937408337</v>
      </c>
      <c r="AA33">
        <f t="shared" si="14"/>
        <v>0.80515441634200746</v>
      </c>
      <c r="AB33">
        <f t="shared" si="15"/>
        <v>0.83315234155428997</v>
      </c>
      <c r="AC33">
        <f t="shared" si="16"/>
        <v>0.84629536625321677</v>
      </c>
      <c r="AD33">
        <f t="shared" si="17"/>
        <v>0.86216696872101584</v>
      </c>
      <c r="AF33">
        <f t="shared" si="19"/>
        <v>-0.83268259832818337</v>
      </c>
      <c r="AG33">
        <f t="shared" si="19"/>
        <v>-0.8601775692694259</v>
      </c>
      <c r="AH33">
        <f t="shared" si="19"/>
        <v>-0.96669742071897224</v>
      </c>
      <c r="AI33">
        <f t="shared" si="19"/>
        <v>-1.0206732599400081</v>
      </c>
      <c r="AJ33">
        <f t="shared" si="19"/>
        <v>-1.0901068878207201</v>
      </c>
    </row>
    <row r="34" spans="1:36" x14ac:dyDescent="0.25">
      <c r="A34" t="s">
        <v>5</v>
      </c>
      <c r="B34" t="s">
        <v>38</v>
      </c>
      <c r="C34">
        <v>50</v>
      </c>
      <c r="D34" s="1">
        <v>2.8161524932115154</v>
      </c>
      <c r="E34" s="1">
        <f t="shared" si="7"/>
        <v>2.0085591121007611</v>
      </c>
      <c r="F34" s="4">
        <f t="shared" si="8"/>
        <v>3.4691011666266639E-3</v>
      </c>
      <c r="G34">
        <f t="shared" si="11"/>
        <v>7.0710678118654755</v>
      </c>
      <c r="H34">
        <f t="shared" si="20"/>
        <v>0.46771026028759627</v>
      </c>
      <c r="I34">
        <f t="shared" si="20"/>
        <v>0.57464471701193898</v>
      </c>
      <c r="J34">
        <f t="shared" si="20"/>
        <v>0.96341362981219902</v>
      </c>
      <c r="K34">
        <f t="shared" si="20"/>
        <v>1.1461365101225056</v>
      </c>
      <c r="L34">
        <f t="shared" si="20"/>
        <v>1.3684300830545693</v>
      </c>
      <c r="N34">
        <f>1-[1]!nt_dist($D34,$C34,H34,TRUE)</f>
        <v>1.226363002859443E-2</v>
      </c>
      <c r="O34">
        <f>1-[1]!nt_dist($D34,$C34,I34,TRUE)</f>
        <v>1.594978578171935E-2</v>
      </c>
      <c r="P34">
        <f>1-[1]!nt_dist($D34,$C34,J34,TRUE)</f>
        <v>3.8289172914256486E-2</v>
      </c>
      <c r="Q34">
        <f>1-[1]!nt_dist($D34,$C34,K34,TRUE)</f>
        <v>5.5380534620746436E-2</v>
      </c>
      <c r="R34">
        <f>1-[1]!nt_dist($D34,$C34,L34,TRUE)</f>
        <v>8.3707405436374116E-2</v>
      </c>
      <c r="T34">
        <f>1-[1]!nt_dist($E34,$C34,H34,TRUE)</f>
        <v>6.6656588963399988E-2</v>
      </c>
      <c r="U34">
        <f>1-[1]!nt_dist($E34,$C34,I34,TRUE)</f>
        <v>8.1315975579879352E-2</v>
      </c>
      <c r="V34">
        <f>1-[1]!nt_dist($E34,$C34,J34,TRUE)</f>
        <v>0.15506178721202579</v>
      </c>
      <c r="W34">
        <f>1-[1]!nt_dist($E34,$C34,K34,TRUE)</f>
        <v>0.20164558256287746</v>
      </c>
      <c r="X34">
        <f>1-[1]!nt_dist($E34,$C34,L34,TRUE)</f>
        <v>0.268368396298442</v>
      </c>
      <c r="Z34">
        <f t="shared" si="13"/>
        <v>0.18398226220858951</v>
      </c>
      <c r="AA34">
        <f t="shared" si="14"/>
        <v>0.19614578399851271</v>
      </c>
      <c r="AB34">
        <f t="shared" si="15"/>
        <v>0.24692848962137445</v>
      </c>
      <c r="AC34">
        <f t="shared" si="16"/>
        <v>0.27464293497963232</v>
      </c>
      <c r="AD34">
        <f t="shared" si="17"/>
        <v>0.3119123063331436</v>
      </c>
      <c r="AF34">
        <f t="shared" si="19"/>
        <v>0.90029266332583102</v>
      </c>
      <c r="AG34">
        <f t="shared" si="19"/>
        <v>0.85546898386192627</v>
      </c>
      <c r="AH34">
        <f t="shared" si="19"/>
        <v>0.68418717569179677</v>
      </c>
      <c r="AI34">
        <f t="shared" si="19"/>
        <v>0.59883057681632246</v>
      </c>
      <c r="AJ34">
        <f t="shared" si="19"/>
        <v>0.49043712335744838</v>
      </c>
    </row>
    <row r="35" spans="1:36" x14ac:dyDescent="0.25">
      <c r="D35" s="1"/>
      <c r="E35" s="1"/>
      <c r="F35" s="1"/>
    </row>
    <row r="36" spans="1:36" x14ac:dyDescent="0.25">
      <c r="D36" s="1"/>
      <c r="E36" s="1"/>
      <c r="F36" s="1"/>
    </row>
    <row r="37" spans="1:36" x14ac:dyDescent="0.25">
      <c r="D37" s="1"/>
      <c r="E37" s="1"/>
      <c r="F37" s="1"/>
    </row>
    <row r="38" spans="1:36" x14ac:dyDescent="0.25">
      <c r="D38" s="1"/>
      <c r="E38" s="1"/>
      <c r="F38" s="1"/>
    </row>
    <row r="41" spans="1:36" x14ac:dyDescent="0.25">
      <c r="H41" t="s">
        <v>50</v>
      </c>
      <c r="J41" t="s">
        <v>48</v>
      </c>
      <c r="L41" t="s">
        <v>49</v>
      </c>
    </row>
    <row r="42" spans="1:36" x14ac:dyDescent="0.25">
      <c r="H42" s="2">
        <v>6.6000000000000003E-2</v>
      </c>
      <c r="I42" s="3">
        <v>8.1000000000000003E-2</v>
      </c>
      <c r="J42" s="2">
        <v>0.13500000000000001</v>
      </c>
      <c r="K42" s="3">
        <v>0.16</v>
      </c>
      <c r="L42" s="2">
        <v>0.19</v>
      </c>
    </row>
    <row r="45" spans="1:36" x14ac:dyDescent="0.25">
      <c r="AF45">
        <f>SUM(AF1:AF40)</f>
        <v>10.981347579070256</v>
      </c>
      <c r="AG45">
        <f>SUM(AG1:AG40)</f>
        <v>8.7953108311440218</v>
      </c>
      <c r="AH45">
        <f>SUM(AH1:AH40)</f>
        <v>-2.2481150190685417E-2</v>
      </c>
      <c r="AI45">
        <f>SUM(AI1:AI40)</f>
        <v>-4.6925769740442487</v>
      </c>
      <c r="AJ45">
        <f>SUM(AJ1:AJ40)</f>
        <v>-10.834215160611281</v>
      </c>
    </row>
    <row r="46" spans="1:36" x14ac:dyDescent="0.25">
      <c r="AF46">
        <f>COUNT(AF1:AF40)</f>
        <v>31</v>
      </c>
      <c r="AG46">
        <f>COUNT(AG1:AG40)</f>
        <v>31</v>
      </c>
      <c r="AH46">
        <f>COUNT(AH1:AH40)</f>
        <v>31</v>
      </c>
      <c r="AI46">
        <f>COUNT(AI1:AI40)</f>
        <v>31</v>
      </c>
      <c r="AJ46">
        <f>COUNT(AJ1:AJ40)</f>
        <v>31</v>
      </c>
    </row>
    <row r="47" spans="1:36" x14ac:dyDescent="0.25">
      <c r="AF47">
        <f>SQRT(AF46)</f>
        <v>5.5677643628300215</v>
      </c>
      <c r="AG47">
        <f t="shared" ref="AG47:AJ47" si="21">SQRT(AG46)</f>
        <v>5.5677643628300215</v>
      </c>
      <c r="AH47">
        <f t="shared" si="21"/>
        <v>5.5677643628300215</v>
      </c>
      <c r="AI47">
        <f t="shared" si="21"/>
        <v>5.5677643628300215</v>
      </c>
      <c r="AJ47">
        <f t="shared" si="21"/>
        <v>5.5677643628300215</v>
      </c>
    </row>
    <row r="48" spans="1:36" x14ac:dyDescent="0.25">
      <c r="AF48">
        <f>AF45/AF47</f>
        <v>1.9723082485999068</v>
      </c>
      <c r="AG48">
        <f t="shared" ref="AG48:AJ48" si="22">AG45/AG47</f>
        <v>1.5796844582469867</v>
      </c>
      <c r="AH48">
        <f t="shared" si="22"/>
        <v>-4.0377337699073427E-3</v>
      </c>
      <c r="AI48">
        <f t="shared" si="22"/>
        <v>-0.84281170470710676</v>
      </c>
      <c r="AJ48">
        <f t="shared" si="22"/>
        <v>-1.9458824861446529</v>
      </c>
    </row>
    <row r="49" spans="7:36" x14ac:dyDescent="0.25">
      <c r="H49">
        <f>AF49</f>
        <v>0.97571278571306097</v>
      </c>
      <c r="I49">
        <f>AG49</f>
        <v>0.94291042670927216</v>
      </c>
      <c r="J49">
        <f>AH49</f>
        <v>0.49838918165912133</v>
      </c>
      <c r="K49">
        <f>AI49</f>
        <v>0.19966688040220934</v>
      </c>
      <c r="L49">
        <f>AJ49</f>
        <v>2.5834428598652658E-2</v>
      </c>
      <c r="AF49">
        <f>NORMSDIST(AF48)</f>
        <v>0.97571278571306097</v>
      </c>
      <c r="AG49">
        <f t="shared" ref="AG49:AJ49" si="23">NORMSDIST(AG48)</f>
        <v>0.94291042670927216</v>
      </c>
      <c r="AH49">
        <f t="shared" si="23"/>
        <v>0.49838918165912133</v>
      </c>
      <c r="AI49">
        <f t="shared" si="23"/>
        <v>0.19966688040220934</v>
      </c>
      <c r="AJ49">
        <f t="shared" si="23"/>
        <v>2.5834428598652658E-2</v>
      </c>
    </row>
    <row r="51" spans="7:36" x14ac:dyDescent="0.25">
      <c r="H51" s="4">
        <f>H$42/0.375</f>
        <v>0.17600000000000002</v>
      </c>
      <c r="I51" s="4"/>
      <c r="J51" s="4">
        <f>J$42/0.375</f>
        <v>0.36000000000000004</v>
      </c>
      <c r="K51" s="4"/>
      <c r="L51" s="4">
        <f>L$42/0.375</f>
        <v>0.50666666666666671</v>
      </c>
      <c r="N51">
        <v>0.02</v>
      </c>
      <c r="O51">
        <f>N51*8/(1+7*N51)</f>
        <v>0.14035087719298245</v>
      </c>
      <c r="AA51" s="2"/>
    </row>
    <row r="52" spans="7:36" x14ac:dyDescent="0.25">
      <c r="O52">
        <f>SQRT(O51)</f>
        <v>0.3746343246326776</v>
      </c>
    </row>
    <row r="53" spans="7:36" x14ac:dyDescent="0.25">
      <c r="H53" s="4">
        <f>H$42/0.523</f>
        <v>0.12619502868068833</v>
      </c>
      <c r="J53" s="4">
        <f>J$42/0.523</f>
        <v>0.25812619502868067</v>
      </c>
      <c r="L53" s="4">
        <f>L$42/0.523</f>
        <v>0.3632887189292543</v>
      </c>
      <c r="N53">
        <v>4.4999999999999998E-2</v>
      </c>
      <c r="O53">
        <f>N53*8/(1+7*N53)</f>
        <v>0.27376425855513309</v>
      </c>
    </row>
    <row r="54" spans="7:36" x14ac:dyDescent="0.25">
      <c r="O54">
        <f>SQRT(O53)</f>
        <v>0.52322486423633685</v>
      </c>
    </row>
    <row r="55" spans="7:36" x14ac:dyDescent="0.25">
      <c r="H55" s="4">
        <f>H$42/0.613</f>
        <v>0.10766721044045678</v>
      </c>
      <c r="J55" s="4">
        <f>J$42/0.613</f>
        <v>0.22022838499184341</v>
      </c>
      <c r="L55" s="4">
        <f>L$42/0.613</f>
        <v>0.3099510603588907</v>
      </c>
      <c r="N55">
        <v>7.0000000000000007E-2</v>
      </c>
      <c r="O55">
        <f>N55*8/(1+7*N55)</f>
        <v>0.37583892617449666</v>
      </c>
    </row>
    <row r="56" spans="7:36" x14ac:dyDescent="0.25">
      <c r="O56">
        <f>SQRT(O55)</f>
        <v>0.61305703337821404</v>
      </c>
    </row>
    <row r="57" spans="7:36" x14ac:dyDescent="0.25">
      <c r="G5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topLeftCell="A22" zoomScale="75" zoomScaleNormal="75" workbookViewId="0">
      <selection activeCell="H41" sqref="H41:L41"/>
    </sheetView>
  </sheetViews>
  <sheetFormatPr defaultRowHeight="15" x14ac:dyDescent="0.25"/>
  <cols>
    <col min="6" max="6" width="17.85546875" style="5" customWidth="1"/>
  </cols>
  <sheetData>
    <row r="1" spans="1:36" ht="14.45" x14ac:dyDescent="0.35">
      <c r="A1" t="s">
        <v>0</v>
      </c>
      <c r="B1" t="s">
        <v>6</v>
      </c>
      <c r="C1">
        <v>56</v>
      </c>
      <c r="D1" s="1">
        <v>2.0984300031332555</v>
      </c>
      <c r="E1" s="1">
        <f>TINV(0.05,C1)</f>
        <v>2.0032407188478727</v>
      </c>
      <c r="F1" s="5">
        <f>TDIST(D1,C1,1)</f>
        <v>2.0195102239481892E-2</v>
      </c>
      <c r="G1">
        <f>SQRT(C1-3)</f>
        <v>7.2801098892805181</v>
      </c>
      <c r="H1">
        <f t="shared" ref="H1:L5" si="0">H$42/SQRT(1-H$42*H$42)*$G1</f>
        <v>0</v>
      </c>
      <c r="I1">
        <f t="shared" si="0"/>
        <v>-3.2438289740466599</v>
      </c>
      <c r="J1">
        <f t="shared" si="0"/>
        <v>0.17477297921101842</v>
      </c>
      <c r="K1">
        <f t="shared" si="0"/>
        <v>1.180019759930292</v>
      </c>
      <c r="L1">
        <f t="shared" si="0"/>
        <v>2.2060324840959527</v>
      </c>
      <c r="N1">
        <f>1-[1]!nt_dist($D1,$C1,H1,TRUE)</f>
        <v>2.0195102239481955E-2</v>
      </c>
      <c r="O1">
        <f>1-[1]!nt_dist($D1,$C1,I1,TRUE)</f>
        <v>8.2676678059279141E-8</v>
      </c>
      <c r="P1">
        <f>1-[1]!nt_dist($D1,$C1,J1,TRUE)</f>
        <v>3.0176390325776348E-2</v>
      </c>
      <c r="Q1">
        <f>1-[1]!nt_dist($D1,$C1,K1,TRUE)</f>
        <v>0.18626198005698347</v>
      </c>
      <c r="R1">
        <f>1-[1]!nt_dist($D1,$C1,L1,TRUE)</f>
        <v>0.54571418755223533</v>
      </c>
      <c r="T1">
        <f>1-[1]!nt_dist($E1,$C1,H1,TRUE)</f>
        <v>2.4999999999999911E-2</v>
      </c>
      <c r="U1">
        <f>1-[1]!nt_dist($E1,$C1,I1,TRUE)</f>
        <v>1.3041629920440556E-7</v>
      </c>
      <c r="V1">
        <f>1-[1]!nt_dist($E1,$C1,J1,TRUE)</f>
        <v>3.6874982460026851E-2</v>
      </c>
      <c r="W1">
        <f>1-[1]!nt_dist($E1,$C1,K1,TRUE)</f>
        <v>0.21182165203039649</v>
      </c>
      <c r="X1">
        <f>1-[1]!nt_dist($E1,$C1,L1,TRUE)</f>
        <v>0.58243786154852062</v>
      </c>
      <c r="Z1">
        <f t="shared" ref="Z1:AD5" si="1">N1/T1</f>
        <v>0.80780408957928107</v>
      </c>
      <c r="AA1">
        <f t="shared" si="1"/>
        <v>0.63394436557118816</v>
      </c>
      <c r="AB1">
        <f t="shared" si="1"/>
        <v>0.81834317774898202</v>
      </c>
      <c r="AC1">
        <f t="shared" si="1"/>
        <v>0.87933399759461228</v>
      </c>
      <c r="AD1">
        <f t="shared" si="1"/>
        <v>0.93694834003639715</v>
      </c>
      <c r="AF1">
        <f>-NORMSINV(Z1)</f>
        <v>-0.86983273221208701</v>
      </c>
      <c r="AG1">
        <f t="shared" ref="AG1:AJ5" si="2">-NORMSINV(AA1)</f>
        <v>-0.34231842798697609</v>
      </c>
      <c r="AH1">
        <f t="shared" si="2"/>
        <v>-0.90906911441027682</v>
      </c>
      <c r="AI1">
        <f t="shared" si="2"/>
        <v>-1.1716639429839621</v>
      </c>
      <c r="AJ1">
        <f t="shared" si="2"/>
        <v>-1.5296502671102987</v>
      </c>
    </row>
    <row r="2" spans="1:36" ht="14.45" x14ac:dyDescent="0.35">
      <c r="A2" t="s">
        <v>0</v>
      </c>
      <c r="B2" t="s">
        <v>7</v>
      </c>
      <c r="C2">
        <v>46</v>
      </c>
      <c r="D2" s="1">
        <v>2.3709895174087108</v>
      </c>
      <c r="E2" s="1">
        <f t="shared" ref="E2:E5" si="3">TINV(0.05,C2)</f>
        <v>2.0128955989194299</v>
      </c>
      <c r="F2" s="5">
        <f t="shared" ref="F2:F5" si="4">TDIST(D2,C2,1)</f>
        <v>1.099258851007724E-2</v>
      </c>
      <c r="G2">
        <f t="shared" ref="G2:G5" si="5">SQRT(C2-3)</f>
        <v>6.5574385243020004</v>
      </c>
      <c r="H2">
        <f t="shared" si="0"/>
        <v>0</v>
      </c>
      <c r="I2">
        <f t="shared" si="0"/>
        <v>-2.9218252751900153</v>
      </c>
      <c r="J2">
        <f t="shared" si="0"/>
        <v>0.15742386918813783</v>
      </c>
      <c r="K2">
        <f t="shared" si="0"/>
        <v>1.0628832738634966</v>
      </c>
      <c r="L2">
        <f t="shared" si="0"/>
        <v>1.9870472584998415</v>
      </c>
      <c r="N2">
        <f>1-[1]!nt_dist($D2,$C2,H2,TRUE)</f>
        <v>1.0992588510077228E-2</v>
      </c>
      <c r="O2">
        <f>1-[1]!nt_dist($D2,$C2,I2,TRUE)</f>
        <v>1.4287335170504178E-7</v>
      </c>
      <c r="P2">
        <f>1-[1]!nt_dist($D2,$C2,J2,TRUE)</f>
        <v>1.6274123388561379E-2</v>
      </c>
      <c r="Q2">
        <f>1-[1]!nt_dist($D2,$C2,K2,TRUE)</f>
        <v>0.10424128432181656</v>
      </c>
      <c r="R2">
        <f>1-[1]!nt_dist($D2,$C2,L2,TRUE)</f>
        <v>0.35938769884137844</v>
      </c>
      <c r="T2">
        <f>1-[1]!nt_dist($E2,$C2,H2,TRUE)</f>
        <v>2.4999999999999911E-2</v>
      </c>
      <c r="U2">
        <f>1-[1]!nt_dist($E2,$C2,I2,TRUE)</f>
        <v>7.0789768413792586E-7</v>
      </c>
      <c r="V2">
        <f>1-[1]!nt_dist($E2,$C2,J2,TRUE)</f>
        <v>3.5475540417550744E-2</v>
      </c>
      <c r="W2">
        <f>1-[1]!nt_dist($E2,$C2,K2,TRUE)</f>
        <v>0.17900444726046061</v>
      </c>
      <c r="X2">
        <f>1-[1]!nt_dist($E2,$C2,L2,TRUE)</f>
        <v>0.49422708978219276</v>
      </c>
      <c r="Z2">
        <f t="shared" si="1"/>
        <v>0.43970354040309068</v>
      </c>
      <c r="AA2">
        <f t="shared" si="1"/>
        <v>0.20182768626942496</v>
      </c>
      <c r="AB2">
        <f t="shared" si="1"/>
        <v>0.45874208530760291</v>
      </c>
      <c r="AC2">
        <f t="shared" si="1"/>
        <v>0.58233907546520436</v>
      </c>
      <c r="AD2">
        <f t="shared" si="1"/>
        <v>0.72717118561785354</v>
      </c>
      <c r="AF2">
        <f t="shared" ref="AF2:AF5" si="6">-NORMSINV(Z2)</f>
        <v>0.15172088907713271</v>
      </c>
      <c r="AG2">
        <f t="shared" si="2"/>
        <v>0.83511071802739323</v>
      </c>
      <c r="AH2">
        <f t="shared" si="2"/>
        <v>0.10360329763486603</v>
      </c>
      <c r="AI2">
        <f t="shared" si="2"/>
        <v>-0.20788104588893633</v>
      </c>
      <c r="AJ2">
        <f t="shared" si="2"/>
        <v>-0.6042798077106678</v>
      </c>
    </row>
    <row r="3" spans="1:36" ht="14.45" x14ac:dyDescent="0.35">
      <c r="A3" t="s">
        <v>0</v>
      </c>
      <c r="B3" t="s">
        <v>8</v>
      </c>
      <c r="C3">
        <v>40</v>
      </c>
      <c r="D3" s="1">
        <v>2.0622033893134537</v>
      </c>
      <c r="E3" s="1">
        <f t="shared" si="3"/>
        <v>2.0210753903062737</v>
      </c>
      <c r="F3" s="5">
        <f t="shared" si="4"/>
        <v>2.2862613798980171E-2</v>
      </c>
      <c r="G3">
        <f t="shared" si="5"/>
        <v>6.0827625302982193</v>
      </c>
      <c r="H3">
        <f t="shared" si="0"/>
        <v>0</v>
      </c>
      <c r="I3">
        <f t="shared" si="0"/>
        <v>-2.7103219097118281</v>
      </c>
      <c r="J3">
        <f t="shared" si="0"/>
        <v>0.14602836295352092</v>
      </c>
      <c r="K3">
        <f t="shared" si="0"/>
        <v>0.98594390605068871</v>
      </c>
      <c r="L3">
        <f t="shared" si="0"/>
        <v>1.843210053001785</v>
      </c>
      <c r="N3">
        <f>1-[1]!nt_dist($D3,$C3,H3,TRUE)</f>
        <v>2.2862613798980247E-2</v>
      </c>
      <c r="O3">
        <f>1-[1]!nt_dist($D3,$C3,I3,TRUE)</f>
        <v>1.7160227862023092E-6</v>
      </c>
      <c r="P3">
        <f>1-[1]!nt_dist($D3,$C3,J3,TRUE)</f>
        <v>3.1763409863265091E-2</v>
      </c>
      <c r="Q3">
        <f>1-[1]!nt_dist($D3,$C3,K3,TRUE)</f>
        <v>0.15000592407580793</v>
      </c>
      <c r="R3">
        <f>1-[1]!nt_dist($D3,$C3,L3,TRUE)</f>
        <v>0.42046502246999606</v>
      </c>
      <c r="T3">
        <f>1-[1]!nt_dist($E3,$C3,H3,TRUE)</f>
        <v>2.5000000000000022E-2</v>
      </c>
      <c r="U3">
        <f>1-[1]!nt_dist($E3,$C3,I3,TRUE)</f>
        <v>2.0374147611246229E-6</v>
      </c>
      <c r="V3">
        <f>1-[1]!nt_dist($E3,$C3,J3,TRUE)</f>
        <v>3.4578199057832659E-2</v>
      </c>
      <c r="W3">
        <f>1-[1]!nt_dist($E3,$C3,K3,TRUE)</f>
        <v>0.15924962105179519</v>
      </c>
      <c r="X3">
        <f>1-[1]!nt_dist($E3,$C3,L3,TRUE)</f>
        <v>0.43603132670737332</v>
      </c>
      <c r="Z3">
        <f t="shared" si="1"/>
        <v>0.9145045519592091</v>
      </c>
      <c r="AA3">
        <f t="shared" si="1"/>
        <v>0.84225500813348864</v>
      </c>
      <c r="AB3">
        <f t="shared" si="1"/>
        <v>0.9185964199621911</v>
      </c>
      <c r="AC3">
        <f t="shared" si="1"/>
        <v>0.9419546689346231</v>
      </c>
      <c r="AD3">
        <f t="shared" si="1"/>
        <v>0.96430003239692907</v>
      </c>
      <c r="AF3">
        <f t="shared" si="6"/>
        <v>-1.3690268052638241</v>
      </c>
      <c r="AG3">
        <f t="shared" si="2"/>
        <v>-1.0037689711311586</v>
      </c>
      <c r="AH3">
        <f t="shared" si="2"/>
        <v>-1.3956923463432442</v>
      </c>
      <c r="AI3">
        <f t="shared" si="2"/>
        <v>-1.5713961395698224</v>
      </c>
      <c r="AJ3">
        <f t="shared" si="2"/>
        <v>-1.8029253753790155</v>
      </c>
    </row>
    <row r="4" spans="1:36" ht="14.45" x14ac:dyDescent="0.35">
      <c r="A4" t="s">
        <v>0</v>
      </c>
      <c r="B4" t="s">
        <v>9</v>
      </c>
      <c r="C4">
        <v>77</v>
      </c>
      <c r="D4" s="1">
        <v>2.1693966519786785</v>
      </c>
      <c r="E4" s="1">
        <f t="shared" si="3"/>
        <v>1.9912543953883848</v>
      </c>
      <c r="F4" s="5">
        <f t="shared" si="4"/>
        <v>1.6568938448709204E-2</v>
      </c>
      <c r="G4">
        <f t="shared" si="5"/>
        <v>8.6023252670426267</v>
      </c>
      <c r="H4">
        <f t="shared" si="0"/>
        <v>0</v>
      </c>
      <c r="I4">
        <f t="shared" si="0"/>
        <v>-3.8329740031114148</v>
      </c>
      <c r="J4">
        <f t="shared" si="0"/>
        <v>0.20651529138001015</v>
      </c>
      <c r="K4">
        <f t="shared" si="0"/>
        <v>1.3943352436759886</v>
      </c>
      <c r="L4">
        <f t="shared" si="0"/>
        <v>2.6066926552575556</v>
      </c>
      <c r="N4">
        <f>1-[1]!nt_dist($D4,$C4,H4,TRUE)</f>
        <v>1.6568938448709214E-2</v>
      </c>
      <c r="O4">
        <f>1-[1]!nt_dist($D4,$C4,I4,TRUE)</f>
        <v>1.7272826502434668E-9</v>
      </c>
      <c r="P4">
        <f>1-[1]!nt_dist($D4,$C4,J4,TRUE)</f>
        <v>2.6995305526848368E-2</v>
      </c>
      <c r="Q4">
        <f>1-[1]!nt_dist($D4,$C4,K4,TRUE)</f>
        <v>0.22465571529711126</v>
      </c>
      <c r="R4">
        <f>1-[1]!nt_dist($D4,$C4,L4,TRUE)</f>
        <v>0.66922242955209987</v>
      </c>
      <c r="T4">
        <f>1-[1]!nt_dist($E4,$C4,H4,TRUE)</f>
        <v>2.4999999999999911E-2</v>
      </c>
      <c r="U4">
        <f>1-[1]!nt_dist($E4,$C4,I4,TRUE)</f>
        <v>4.5623704814090615E-9</v>
      </c>
      <c r="V4">
        <f>1-[1]!nt_dist($E4,$C4,J4,TRUE)</f>
        <v>3.9543515812563435E-2</v>
      </c>
      <c r="W4">
        <f>1-[1]!nt_dist($E4,$C4,K4,TRUE)</f>
        <v>0.27994816736969597</v>
      </c>
      <c r="X4">
        <f>1-[1]!nt_dist($E4,$C4,L4,TRUE)</f>
        <v>0.73042424454084864</v>
      </c>
      <c r="Z4">
        <f t="shared" si="1"/>
        <v>0.66275753794837089</v>
      </c>
      <c r="AA4">
        <f t="shared" si="1"/>
        <v>0.37859324605090061</v>
      </c>
      <c r="AB4">
        <f t="shared" si="1"/>
        <v>0.68267337822985497</v>
      </c>
      <c r="AC4">
        <f t="shared" si="1"/>
        <v>0.80249039458948768</v>
      </c>
      <c r="AD4">
        <f t="shared" si="1"/>
        <v>0.9162105920686946</v>
      </c>
      <c r="AF4">
        <f t="shared" si="6"/>
        <v>-0.42000072494859331</v>
      </c>
      <c r="AG4">
        <f t="shared" si="2"/>
        <v>0.3091775214079433</v>
      </c>
      <c r="AH4">
        <f t="shared" si="2"/>
        <v>-0.47518762951141569</v>
      </c>
      <c r="AI4">
        <f t="shared" si="2"/>
        <v>-0.85055029427367379</v>
      </c>
      <c r="AJ4">
        <f t="shared" si="2"/>
        <v>-1.3800254277099928</v>
      </c>
    </row>
    <row r="5" spans="1:36" ht="14.45" x14ac:dyDescent="0.35">
      <c r="A5" t="s">
        <v>0</v>
      </c>
      <c r="B5" t="s">
        <v>10</v>
      </c>
      <c r="C5">
        <v>92</v>
      </c>
      <c r="D5" s="1">
        <v>4</v>
      </c>
      <c r="E5" s="1">
        <f t="shared" si="3"/>
        <v>1.9860863169511298</v>
      </c>
      <c r="F5" s="5">
        <f t="shared" si="4"/>
        <v>6.3944548159013782E-5</v>
      </c>
      <c r="G5">
        <f t="shared" si="5"/>
        <v>9.4339811320566032</v>
      </c>
      <c r="H5">
        <f t="shared" si="0"/>
        <v>0</v>
      </c>
      <c r="I5">
        <f t="shared" si="0"/>
        <v>-4.2035383809019802</v>
      </c>
      <c r="J5">
        <f t="shared" si="0"/>
        <v>0.22648078303018826</v>
      </c>
      <c r="K5">
        <f t="shared" si="0"/>
        <v>1.5291368289684599</v>
      </c>
      <c r="L5">
        <f t="shared" si="0"/>
        <v>2.8587025674308824</v>
      </c>
      <c r="N5">
        <f>1-[1]!nt_dist($D5,$C5,H5,TRUE)</f>
        <v>6.3944548158945125E-5</v>
      </c>
      <c r="O5">
        <f>1-[1]!nt_dist($D5,$C5,I5,TRUE)</f>
        <v>0</v>
      </c>
      <c r="P5">
        <f>1-[1]!nt_dist($D5,$C5,J5,TRUE)</f>
        <v>1.5146603219906574E-4</v>
      </c>
      <c r="Q5">
        <f>1-[1]!nt_dist($D5,$C5,K5,TRUE)</f>
        <v>9.1106075320757096E-3</v>
      </c>
      <c r="R5">
        <f>1-[1]!nt_dist($D5,$C5,L5,TRUE)</f>
        <v>0.13908262929098969</v>
      </c>
      <c r="T5">
        <f>1-[1]!nt_dist($E5,$C5,H5,TRUE)</f>
        <v>2.5000000000000133E-2</v>
      </c>
      <c r="U5">
        <f>1-[1]!nt_dist($E5,$C5,I5,TRUE)</f>
        <v>4.6630799221958341E-10</v>
      </c>
      <c r="V5">
        <f>1-[1]!nt_dist($E5,$C5,J5,TRUE)</f>
        <v>4.1296505760935354E-2</v>
      </c>
      <c r="W5">
        <f>1-[1]!nt_dist($E5,$C5,K5,TRUE)</f>
        <v>0.32751730947607482</v>
      </c>
      <c r="X5">
        <f>1-[1]!nt_dist($E5,$C5,L5,TRUE)</f>
        <v>0.8075155324987292</v>
      </c>
      <c r="Z5">
        <f t="shared" si="1"/>
        <v>2.5577819263577915E-3</v>
      </c>
      <c r="AA5">
        <f t="shared" si="1"/>
        <v>0</v>
      </c>
      <c r="AB5">
        <f t="shared" si="1"/>
        <v>3.6677687229980079E-3</v>
      </c>
      <c r="AC5">
        <f t="shared" si="1"/>
        <v>2.781717872148446E-2</v>
      </c>
      <c r="AD5">
        <f t="shared" si="1"/>
        <v>0.17223523721038589</v>
      </c>
      <c r="AF5">
        <f t="shared" si="6"/>
        <v>2.7996651671521393</v>
      </c>
      <c r="AG5" t="e">
        <f t="shared" si="2"/>
        <v>#NUM!</v>
      </c>
      <c r="AH5">
        <f t="shared" si="2"/>
        <v>2.6812149764036581</v>
      </c>
      <c r="AI5">
        <f t="shared" si="2"/>
        <v>1.9138888651758907</v>
      </c>
      <c r="AJ5">
        <f t="shared" si="2"/>
        <v>0.94536909503147082</v>
      </c>
    </row>
    <row r="6" spans="1:36" ht="14.45" x14ac:dyDescent="0.35">
      <c r="D6" s="1"/>
      <c r="E6" s="1"/>
    </row>
    <row r="7" spans="1:36" ht="14.45" x14ac:dyDescent="0.35">
      <c r="D7" s="1"/>
      <c r="E7" s="1"/>
    </row>
    <row r="8" spans="1:36" ht="14.45" x14ac:dyDescent="0.35">
      <c r="D8" s="1"/>
      <c r="E8" s="1"/>
    </row>
    <row r="9" spans="1:36" ht="14.45" x14ac:dyDescent="0.35">
      <c r="D9" s="1"/>
      <c r="E9" s="1"/>
    </row>
    <row r="10" spans="1:36" ht="14.45" x14ac:dyDescent="0.35">
      <c r="D10" s="1"/>
      <c r="E10" s="1"/>
    </row>
    <row r="11" spans="1:36" ht="14.45" x14ac:dyDescent="0.35">
      <c r="D11" s="1"/>
      <c r="E11" s="1"/>
    </row>
    <row r="12" spans="1:36" ht="14.45" x14ac:dyDescent="0.35">
      <c r="D12" s="1"/>
      <c r="E12" s="1"/>
    </row>
    <row r="13" spans="1:36" ht="14.45" x14ac:dyDescent="0.35">
      <c r="D13" s="1"/>
      <c r="E13" s="1"/>
    </row>
    <row r="14" spans="1:36" ht="14.45" x14ac:dyDescent="0.35">
      <c r="D14" s="1"/>
      <c r="E14" s="1"/>
    </row>
    <row r="15" spans="1:36" ht="14.45" x14ac:dyDescent="0.35">
      <c r="D15" s="1"/>
      <c r="E15" s="1"/>
    </row>
    <row r="16" spans="1:36" ht="14.45" x14ac:dyDescent="0.35">
      <c r="D16" s="1"/>
      <c r="E16" s="1"/>
    </row>
    <row r="17" spans="4:5" ht="14.45" x14ac:dyDescent="0.35">
      <c r="D17" s="1"/>
      <c r="E17" s="1"/>
    </row>
    <row r="18" spans="4:5" ht="14.45" x14ac:dyDescent="0.35">
      <c r="D18" s="1"/>
      <c r="E18" s="1"/>
    </row>
    <row r="19" spans="4:5" ht="14.45" x14ac:dyDescent="0.35">
      <c r="D19" s="1"/>
      <c r="E19" s="1"/>
    </row>
    <row r="20" spans="4:5" ht="14.45" x14ac:dyDescent="0.35">
      <c r="D20" s="1"/>
      <c r="E20" s="1"/>
    </row>
    <row r="21" spans="4:5" ht="14.45" x14ac:dyDescent="0.35">
      <c r="D21" s="1"/>
      <c r="E21" s="1"/>
    </row>
    <row r="22" spans="4:5" ht="14.45" x14ac:dyDescent="0.35">
      <c r="D22" s="1"/>
      <c r="E22" s="1"/>
    </row>
    <row r="23" spans="4:5" ht="14.45" x14ac:dyDescent="0.35">
      <c r="D23" s="1"/>
      <c r="E23" s="1"/>
    </row>
    <row r="24" spans="4:5" ht="14.45" x14ac:dyDescent="0.35">
      <c r="D24" s="1"/>
      <c r="E24" s="1"/>
    </row>
    <row r="25" spans="4:5" ht="14.45" x14ac:dyDescent="0.35">
      <c r="D25" s="1"/>
      <c r="E25" s="1"/>
    </row>
    <row r="26" spans="4:5" ht="14.45" x14ac:dyDescent="0.35">
      <c r="D26" s="1"/>
      <c r="E26" s="1"/>
    </row>
    <row r="27" spans="4:5" ht="14.45" x14ac:dyDescent="0.35">
      <c r="D27" s="1"/>
      <c r="E27" s="1"/>
    </row>
    <row r="28" spans="4:5" ht="14.45" x14ac:dyDescent="0.35">
      <c r="D28" s="1"/>
      <c r="E28" s="1"/>
    </row>
    <row r="29" spans="4:5" ht="14.45" x14ac:dyDescent="0.35">
      <c r="D29" s="1"/>
      <c r="E29" s="1"/>
    </row>
    <row r="30" spans="4:5" ht="14.45" x14ac:dyDescent="0.35">
      <c r="D30" s="1"/>
      <c r="E30" s="1"/>
    </row>
    <row r="31" spans="4:5" x14ac:dyDescent="0.25">
      <c r="D31" s="1"/>
      <c r="E31" s="1"/>
    </row>
    <row r="32" spans="4:5" x14ac:dyDescent="0.25">
      <c r="D32" s="1"/>
      <c r="E32" s="1"/>
    </row>
    <row r="33" spans="4:36" x14ac:dyDescent="0.25">
      <c r="D33" s="1"/>
      <c r="E33" s="1"/>
    </row>
    <row r="34" spans="4:36" x14ac:dyDescent="0.25">
      <c r="D34" s="1"/>
      <c r="E34" s="1"/>
    </row>
    <row r="35" spans="4:36" x14ac:dyDescent="0.25">
      <c r="D35" s="1"/>
      <c r="E35" s="1"/>
    </row>
    <row r="36" spans="4:36" x14ac:dyDescent="0.25">
      <c r="D36" s="1"/>
      <c r="E36" s="1"/>
    </row>
    <row r="37" spans="4:36" x14ac:dyDescent="0.25">
      <c r="D37" s="1"/>
      <c r="E37" s="1"/>
    </row>
    <row r="38" spans="4:36" x14ac:dyDescent="0.25">
      <c r="D38" s="1"/>
      <c r="E38" s="1"/>
    </row>
    <row r="41" spans="4:36" x14ac:dyDescent="0.25">
      <c r="H41" t="s">
        <v>50</v>
      </c>
      <c r="J41" t="s">
        <v>48</v>
      </c>
      <c r="L41" t="s">
        <v>49</v>
      </c>
    </row>
    <row r="42" spans="4:36" x14ac:dyDescent="0.25">
      <c r="H42" s="2"/>
      <c r="I42" s="3">
        <v>-0.40699999999999997</v>
      </c>
      <c r="J42" s="2">
        <v>2.4E-2</v>
      </c>
      <c r="K42" s="3">
        <v>0.16</v>
      </c>
      <c r="L42" s="2">
        <v>0.28999999999999998</v>
      </c>
    </row>
    <row r="45" spans="4:36" x14ac:dyDescent="0.25">
      <c r="AF45">
        <f>SUM(AF1:AF40)</f>
        <v>0.29252579380476718</v>
      </c>
      <c r="AG45" t="e">
        <f>SUM(AG1:AG40)</f>
        <v>#NUM!</v>
      </c>
      <c r="AH45">
        <f>SUM(AH1:AH40)</f>
        <v>4.8691837735876931E-3</v>
      </c>
      <c r="AI45">
        <f>SUM(AI1:AI40)</f>
        <v>-1.887602557540504</v>
      </c>
      <c r="AJ45">
        <f>SUM(AJ1:AJ40)</f>
        <v>-4.3715117828785042</v>
      </c>
    </row>
    <row r="46" spans="4:36" x14ac:dyDescent="0.25">
      <c r="AF46">
        <f>COUNT(AF1:AF40)</f>
        <v>5</v>
      </c>
      <c r="AG46">
        <f>COUNT(AG1:AG40)</f>
        <v>4</v>
      </c>
      <c r="AH46">
        <f>COUNT(AH1:AH40)</f>
        <v>5</v>
      </c>
      <c r="AI46">
        <f>COUNT(AI1:AI40)</f>
        <v>5</v>
      </c>
      <c r="AJ46">
        <f>COUNT(AJ1:AJ40)</f>
        <v>5</v>
      </c>
    </row>
    <row r="47" spans="4:36" x14ac:dyDescent="0.25">
      <c r="AF47">
        <f>SQRT(AF46)</f>
        <v>2.2360679774997898</v>
      </c>
      <c r="AG47">
        <f t="shared" ref="AG47:AJ47" si="7">SQRT(AG46)</f>
        <v>2</v>
      </c>
      <c r="AH47">
        <f t="shared" si="7"/>
        <v>2.2360679774997898</v>
      </c>
      <c r="AI47">
        <f t="shared" si="7"/>
        <v>2.2360679774997898</v>
      </c>
      <c r="AJ47">
        <f t="shared" si="7"/>
        <v>2.2360679774997898</v>
      </c>
    </row>
    <row r="48" spans="4:36" x14ac:dyDescent="0.25">
      <c r="AF48">
        <f>AF45/AF47</f>
        <v>0.13082151202390924</v>
      </c>
      <c r="AG48" t="e">
        <f t="shared" ref="AG48:AJ48" si="8">AG45/AG47</f>
        <v>#NUM!</v>
      </c>
      <c r="AH48">
        <f t="shared" si="8"/>
        <v>2.1775651825362051E-3</v>
      </c>
      <c r="AI48">
        <f t="shared" si="8"/>
        <v>-0.84416152663260502</v>
      </c>
      <c r="AJ48">
        <f t="shared" si="8"/>
        <v>-1.9549995021915272</v>
      </c>
    </row>
    <row r="49" spans="6:36" x14ac:dyDescent="0.25">
      <c r="H49">
        <f>AF49</f>
        <v>0.55204174744505319</v>
      </c>
      <c r="I49" t="e">
        <f>AG49</f>
        <v>#NUM!</v>
      </c>
      <c r="J49">
        <f>AH49</f>
        <v>0.50086872213309408</v>
      </c>
      <c r="K49">
        <f>AI49</f>
        <v>0.19928957514328707</v>
      </c>
      <c r="L49">
        <f>AJ49</f>
        <v>2.5291564513781513E-2</v>
      </c>
      <c r="AF49">
        <f>NORMSDIST(AF48)</f>
        <v>0.55204174744505319</v>
      </c>
      <c r="AG49" t="e">
        <f t="shared" ref="AG49:AJ49" si="9">NORMSDIST(AG48)</f>
        <v>#NUM!</v>
      </c>
      <c r="AH49">
        <f t="shared" si="9"/>
        <v>0.50086872213309408</v>
      </c>
      <c r="AI49">
        <f t="shared" si="9"/>
        <v>0.19928957514328707</v>
      </c>
      <c r="AJ49">
        <f t="shared" si="9"/>
        <v>2.5291564513781513E-2</v>
      </c>
    </row>
    <row r="51" spans="6:36" x14ac:dyDescent="0.25">
      <c r="H51" s="4">
        <f>H$42/0.375</f>
        <v>0</v>
      </c>
      <c r="I51" s="4"/>
      <c r="J51" s="4">
        <f>J$42/0.375</f>
        <v>6.4000000000000001E-2</v>
      </c>
      <c r="K51" s="4"/>
      <c r="L51" s="4">
        <f>L$42/0.375</f>
        <v>0.77333333333333332</v>
      </c>
      <c r="N51">
        <v>0.02</v>
      </c>
      <c r="O51">
        <f>N51*8/(1+7*N51)</f>
        <v>0.14035087719298245</v>
      </c>
      <c r="AA51" s="2"/>
    </row>
    <row r="52" spans="6:36" x14ac:dyDescent="0.25">
      <c r="O52">
        <f>SQRT(O51)</f>
        <v>0.3746343246326776</v>
      </c>
    </row>
    <row r="53" spans="6:36" x14ac:dyDescent="0.25">
      <c r="H53" s="4">
        <f>H$42/0.523</f>
        <v>0</v>
      </c>
      <c r="J53" s="4">
        <f>J$42/0.523</f>
        <v>4.5889101338432124E-2</v>
      </c>
      <c r="L53" s="4">
        <f>L$42/0.523</f>
        <v>0.55449330783938811</v>
      </c>
      <c r="N53">
        <v>4.4999999999999998E-2</v>
      </c>
      <c r="O53">
        <f>N53*8/(1+7*N53)</f>
        <v>0.27376425855513309</v>
      </c>
    </row>
    <row r="54" spans="6:36" x14ac:dyDescent="0.25">
      <c r="O54">
        <f>SQRT(O53)</f>
        <v>0.52322486423633685</v>
      </c>
    </row>
    <row r="55" spans="6:36" x14ac:dyDescent="0.25">
      <c r="H55" s="4">
        <f>H$42/0.613</f>
        <v>0</v>
      </c>
      <c r="J55" s="4">
        <f>J$42/0.613</f>
        <v>3.9151712887438829E-2</v>
      </c>
      <c r="L55" s="4">
        <f>L$42/0.613</f>
        <v>0.4730831973898858</v>
      </c>
      <c r="N55">
        <v>7.0000000000000007E-2</v>
      </c>
      <c r="O55">
        <f>N55*8/(1+7*N55)</f>
        <v>0.37583892617449666</v>
      </c>
    </row>
    <row r="56" spans="6:36" x14ac:dyDescent="0.25">
      <c r="O56">
        <f>SQRT(O55)</f>
        <v>0.61305703337821404</v>
      </c>
    </row>
    <row r="57" spans="6:36" x14ac:dyDescent="0.25">
      <c r="F57" s="6"/>
    </row>
    <row r="63" spans="6:36" x14ac:dyDescent="0.25">
      <c r="F63" s="6"/>
      <c r="H63" s="2"/>
      <c r="J63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topLeftCell="A19" zoomScale="75" zoomScaleNormal="75" workbookViewId="0">
      <selection activeCell="H41" sqref="H41:L41"/>
    </sheetView>
  </sheetViews>
  <sheetFormatPr defaultRowHeight="15" x14ac:dyDescent="0.25"/>
  <cols>
    <col min="5" max="5" width="11.5703125" customWidth="1"/>
  </cols>
  <sheetData>
    <row r="1" spans="1:36" ht="14.45" x14ac:dyDescent="0.35">
      <c r="D1" s="1"/>
      <c r="E1" s="1"/>
      <c r="F1" s="4"/>
    </row>
    <row r="2" spans="1:36" ht="14.45" x14ac:dyDescent="0.35">
      <c r="D2" s="1"/>
      <c r="E2" s="1"/>
      <c r="F2" s="4"/>
    </row>
    <row r="3" spans="1:36" ht="14.45" x14ac:dyDescent="0.35">
      <c r="D3" s="1"/>
      <c r="E3" s="1"/>
      <c r="F3" s="4"/>
    </row>
    <row r="4" spans="1:36" ht="14.45" x14ac:dyDescent="0.35">
      <c r="D4" s="1"/>
      <c r="E4" s="1"/>
      <c r="F4" s="4"/>
    </row>
    <row r="5" spans="1:36" ht="14.45" x14ac:dyDescent="0.35">
      <c r="D5" s="1"/>
      <c r="E5" s="1"/>
      <c r="F5" s="4"/>
    </row>
    <row r="6" spans="1:36" ht="14.45" x14ac:dyDescent="0.35">
      <c r="A6" t="s">
        <v>1</v>
      </c>
      <c r="B6" t="s">
        <v>11</v>
      </c>
      <c r="C6">
        <v>404</v>
      </c>
      <c r="D6" s="1">
        <v>2.06</v>
      </c>
      <c r="E6" s="1">
        <f t="shared" ref="E6:E9" si="0">TINV(0.05,C6)</f>
        <v>1.9658532748778061</v>
      </c>
      <c r="F6" s="4">
        <f t="shared" ref="F6:F9" si="1">TDIST(D6,C6,1)</f>
        <v>2.0019269054182994E-2</v>
      </c>
      <c r="G6">
        <f t="shared" ref="G6:G9" si="2">SQRT(C6-3)</f>
        <v>20.024984394500787</v>
      </c>
      <c r="H6">
        <f t="shared" ref="H6:L9" si="3">H$42/SQRT(1-H$42*H$42)*$G6</f>
        <v>0</v>
      </c>
      <c r="I6">
        <f t="shared" si="3"/>
        <v>-4.516142640170262</v>
      </c>
      <c r="J6">
        <f t="shared" si="3"/>
        <v>-2.9139680377201436</v>
      </c>
      <c r="K6">
        <f t="shared" si="3"/>
        <v>3.2458132689178361</v>
      </c>
      <c r="L6">
        <f t="shared" si="3"/>
        <v>2.2161970821736783</v>
      </c>
      <c r="N6">
        <f>1-[1]!nt_dist($D6,$C6,H6,TRUE)</f>
        <v>2.0019269054182942E-2</v>
      </c>
      <c r="O6">
        <f>1-[1]!nt_dist($D6,$C6,I6,TRUE)</f>
        <v>2.73083777813099E-11</v>
      </c>
      <c r="P6">
        <f>1-[1]!nt_dist($D6,$C6,J6,TRUE)</f>
        <v>3.5292530853325843E-7</v>
      </c>
      <c r="Q6">
        <f>1-[1]!nt_dist($D6,$C6,K6,TRUE)</f>
        <v>0.88179022196420609</v>
      </c>
      <c r="R6">
        <f>1-[1]!nt_dist($D6,$C6,L6,TRUE)</f>
        <v>0.56240199051208606</v>
      </c>
      <c r="T6">
        <f>1-[1]!nt_dist($E6,$C6,H6,TRUE)</f>
        <v>2.5000000000000133E-2</v>
      </c>
      <c r="U6">
        <f>1-[1]!nt_dist($E6,$C6,I6,TRUE)</f>
        <v>5.0507265036969784E-11</v>
      </c>
      <c r="V6">
        <f>1-[1]!nt_dist($E6,$C6,J6,TRUE)</f>
        <v>5.6643676349388272E-7</v>
      </c>
      <c r="W6">
        <f>1-[1]!nt_dist($E6,$C6,K6,TRUE)</f>
        <v>0.89939712057624099</v>
      </c>
      <c r="X6">
        <f>1-[1]!nt_dist($E6,$C6,L6,TRUE)</f>
        <v>0.59907850912584037</v>
      </c>
      <c r="Z6">
        <f t="shared" ref="Z6:AD9" si="4">N6/T6</f>
        <v>0.80077076216731347</v>
      </c>
      <c r="AA6">
        <f t="shared" si="4"/>
        <v>0.54068217238294325</v>
      </c>
      <c r="AB6">
        <f t="shared" si="4"/>
        <v>0.62306215146833399</v>
      </c>
      <c r="AC6">
        <f t="shared" si="4"/>
        <v>0.98042366579875839</v>
      </c>
      <c r="AD6">
        <f t="shared" si="4"/>
        <v>0.93877844380151154</v>
      </c>
      <c r="AF6">
        <f t="shared" ref="AF6:AF9" si="5">-NORMSINV(Z6)</f>
        <v>-0.84437752799458321</v>
      </c>
      <c r="AG6">
        <f t="shared" ref="AG6:AJ9" si="6">-NORMSINV(AA6)</f>
        <v>-0.10215246814975817</v>
      </c>
      <c r="AH6">
        <f t="shared" si="6"/>
        <v>-0.31353307396315178</v>
      </c>
      <c r="AI6">
        <f t="shared" si="6"/>
        <v>-2.0625787502589228</v>
      </c>
      <c r="AJ6">
        <f t="shared" si="6"/>
        <v>-1.5445997265151785</v>
      </c>
    </row>
    <row r="7" spans="1:36" ht="14.45" x14ac:dyDescent="0.35">
      <c r="A7" t="s">
        <v>1</v>
      </c>
      <c r="B7" t="s">
        <v>12</v>
      </c>
      <c r="C7">
        <v>65</v>
      </c>
      <c r="D7" s="1">
        <v>2.1708453912173735</v>
      </c>
      <c r="E7" s="1">
        <f t="shared" si="0"/>
        <v>1.9971379083920051</v>
      </c>
      <c r="F7" s="4">
        <f t="shared" si="1"/>
        <v>1.6800305361684045E-2</v>
      </c>
      <c r="G7">
        <f t="shared" si="2"/>
        <v>7.8740078740118111</v>
      </c>
      <c r="H7">
        <f t="shared" si="3"/>
        <v>0</v>
      </c>
      <c r="I7">
        <f t="shared" si="3"/>
        <v>-1.7757887850652494</v>
      </c>
      <c r="J7">
        <f t="shared" si="3"/>
        <v>-1.1457990089584364</v>
      </c>
      <c r="K7">
        <f t="shared" si="3"/>
        <v>1.2762836031996914</v>
      </c>
      <c r="L7">
        <f t="shared" si="3"/>
        <v>0.87142905740239773</v>
      </c>
      <c r="N7">
        <f>1-[1]!nt_dist($D7,$C7,H7,TRUE)</f>
        <v>1.6800305361684087E-2</v>
      </c>
      <c r="O7">
        <f>1-[1]!nt_dist($D7,$C7,I7,TRUE)</f>
        <v>5.432692966089725E-5</v>
      </c>
      <c r="P7">
        <f>1-[1]!nt_dist($D7,$C7,J7,TRUE)</f>
        <v>5.7485948516244889E-4</v>
      </c>
      <c r="Q7">
        <f>1-[1]!nt_dist($D7,$C7,K7,TRUE)</f>
        <v>0.19197938230532152</v>
      </c>
      <c r="R7">
        <f>1-[1]!nt_dist($D7,$C7,L7,TRUE)</f>
        <v>0.10231969575996169</v>
      </c>
      <c r="T7">
        <f>1-[1]!nt_dist($E7,$C7,H7,TRUE)</f>
        <v>2.4999999999999911E-2</v>
      </c>
      <c r="U7">
        <f>1-[1]!nt_dist($E7,$C7,I7,TRUE)</f>
        <v>1.0364150540498329E-4</v>
      </c>
      <c r="V7">
        <f>1-[1]!nt_dist($E7,$C7,J7,TRUE)</f>
        <v>1.0039040666722787E-3</v>
      </c>
      <c r="W7">
        <f>1-[1]!nt_dist($E7,$C7,K7,TRUE)</f>
        <v>0.2411852128316746</v>
      </c>
      <c r="X7">
        <f>1-[1]!nt_dist($E7,$C7,L7,TRUE)</f>
        <v>0.13537096613840915</v>
      </c>
      <c r="Z7">
        <f t="shared" si="4"/>
        <v>0.67201221446736592</v>
      </c>
      <c r="AA7">
        <f t="shared" si="4"/>
        <v>0.52418120953195935</v>
      </c>
      <c r="AB7">
        <f t="shared" si="4"/>
        <v>0.57262392318818045</v>
      </c>
      <c r="AC7">
        <f t="shared" si="4"/>
        <v>0.79598321991367571</v>
      </c>
      <c r="AD7">
        <f t="shared" si="4"/>
        <v>0.75584668321969128</v>
      </c>
      <c r="AF7">
        <f t="shared" si="5"/>
        <v>-0.44547631696992362</v>
      </c>
      <c r="AG7">
        <f t="shared" si="6"/>
        <v>-6.0650466598665631E-2</v>
      </c>
      <c r="AH7">
        <f t="shared" si="6"/>
        <v>-0.18305845418963246</v>
      </c>
      <c r="AI7">
        <f t="shared" si="6"/>
        <v>-0.82735909134146313</v>
      </c>
      <c r="AJ7">
        <f t="shared" si="6"/>
        <v>-0.69300464967428133</v>
      </c>
    </row>
    <row r="8" spans="1:36" ht="14.45" x14ac:dyDescent="0.35">
      <c r="A8" t="s">
        <v>1</v>
      </c>
      <c r="B8" t="s">
        <v>13</v>
      </c>
      <c r="C8">
        <v>651</v>
      </c>
      <c r="D8" s="1">
        <v>2.0699999999999998</v>
      </c>
      <c r="E8" s="1">
        <f t="shared" si="0"/>
        <v>1.96361469560335</v>
      </c>
      <c r="F8" s="4">
        <f t="shared" si="1"/>
        <v>1.9423077124737603E-2</v>
      </c>
      <c r="G8">
        <f t="shared" si="2"/>
        <v>25.45584412271571</v>
      </c>
      <c r="H8">
        <f t="shared" si="3"/>
        <v>0</v>
      </c>
      <c r="I8">
        <f t="shared" si="3"/>
        <v>-5.7409394593932674</v>
      </c>
      <c r="J8">
        <f t="shared" si="3"/>
        <v>-3.7042483871872682</v>
      </c>
      <c r="K8">
        <f t="shared" si="3"/>
        <v>4.1260914364410199</v>
      </c>
      <c r="L8">
        <f t="shared" si="3"/>
        <v>2.8172390228939772</v>
      </c>
      <c r="N8">
        <f>1-[1]!nt_dist($D8,$C8,H8,TRUE)</f>
        <v>1.9423077124737564E-2</v>
      </c>
      <c r="O8">
        <f>1-[1]!nt_dist($D8,$C8,I8,TRUE)</f>
        <v>3.219646771412954E-15</v>
      </c>
      <c r="P8">
        <f>1-[1]!nt_dist($D8,$C8,J8,TRUE)</f>
        <v>4.1069676548488587E-9</v>
      </c>
      <c r="Q8">
        <f>1-[1]!nt_dist($D8,$C8,K8,TRUE)</f>
        <v>0.97998835335558732</v>
      </c>
      <c r="R8">
        <f>1-[1]!nt_dist($D8,$C8,L8,TRUE)</f>
        <v>0.7724099019900621</v>
      </c>
      <c r="T8">
        <f>1-[1]!nt_dist($E8,$C8,H8,TRUE)</f>
        <v>2.4999999999999245E-2</v>
      </c>
      <c r="U8">
        <f>1-[1]!nt_dist($E8,$C8,I8,TRUE)</f>
        <v>7.2164496600635175E-15</v>
      </c>
      <c r="V8">
        <f>1-[1]!nt_dist($E8,$C8,J8,TRUE)</f>
        <v>7.6234153434384666E-9</v>
      </c>
      <c r="W8">
        <f>1-[1]!nt_dist($E8,$C8,K8,TRUE)</f>
        <v>0.9846149482273886</v>
      </c>
      <c r="X8">
        <f>1-[1]!nt_dist($E8,$C8,L8,TRUE)</f>
        <v>0.8032026922549278</v>
      </c>
      <c r="Z8">
        <f t="shared" si="4"/>
        <v>0.776923084989526</v>
      </c>
      <c r="AA8">
        <f t="shared" si="4"/>
        <v>0.44615384615384618</v>
      </c>
      <c r="AB8">
        <f t="shared" si="4"/>
        <v>0.53873066989374496</v>
      </c>
      <c r="AC8">
        <f t="shared" si="4"/>
        <v>0.99530111250074904</v>
      </c>
      <c r="AD8">
        <f t="shared" si="4"/>
        <v>0.96166249122196368</v>
      </c>
      <c r="AF8">
        <f t="shared" si="5"/>
        <v>-0.76184280391356873</v>
      </c>
      <c r="AG8">
        <f t="shared" si="6"/>
        <v>0.1353847355175167</v>
      </c>
      <c r="AH8">
        <f t="shared" si="6"/>
        <v>-9.7236402216654222E-2</v>
      </c>
      <c r="AI8">
        <f t="shared" si="6"/>
        <v>-2.5972344670449297</v>
      </c>
      <c r="AJ8">
        <f t="shared" si="6"/>
        <v>-1.7703129764366952</v>
      </c>
    </row>
    <row r="9" spans="1:36" ht="14.45" x14ac:dyDescent="0.35">
      <c r="A9" t="s">
        <v>1</v>
      </c>
      <c r="B9" t="s">
        <v>14</v>
      </c>
      <c r="C9">
        <v>55</v>
      </c>
      <c r="D9" s="1">
        <v>2.4181478192992785</v>
      </c>
      <c r="E9" s="1">
        <f t="shared" si="0"/>
        <v>2.0040447832891455</v>
      </c>
      <c r="F9" s="4">
        <f t="shared" si="1"/>
        <v>9.4694494777936324E-3</v>
      </c>
      <c r="G9">
        <f t="shared" si="2"/>
        <v>7.2111025509279782</v>
      </c>
      <c r="H9">
        <f t="shared" si="3"/>
        <v>0</v>
      </c>
      <c r="I9">
        <f t="shared" si="3"/>
        <v>-1.6262867961000602</v>
      </c>
      <c r="J9">
        <f t="shared" si="3"/>
        <v>-1.0493352671923601</v>
      </c>
      <c r="K9">
        <f t="shared" si="3"/>
        <v>1.1688344860711579</v>
      </c>
      <c r="L9">
        <f t="shared" si="3"/>
        <v>0.79806426401063668</v>
      </c>
      <c r="N9">
        <f>1-[1]!nt_dist($D9,$C9,H9,TRUE)</f>
        <v>9.4694494777936011E-3</v>
      </c>
      <c r="O9">
        <f>1-[1]!nt_dist($D9,$C9,I9,TRUE)</f>
        <v>4.1870993699233416E-5</v>
      </c>
      <c r="P9">
        <f>1-[1]!nt_dist($D9,$C9,J9,TRUE)</f>
        <v>3.752695333056888E-4</v>
      </c>
      <c r="Q9">
        <f>1-[1]!nt_dist($D9,$C9,K9,TRUE)</f>
        <v>0.11373301197428431</v>
      </c>
      <c r="R9">
        <f>1-[1]!nt_dist($D9,$C9,L9,TRUE)</f>
        <v>5.8390723270519862E-2</v>
      </c>
      <c r="T9">
        <f>1-[1]!nt_dist($E9,$C9,H9,TRUE)</f>
        <v>2.5000000000000133E-2</v>
      </c>
      <c r="U9">
        <f>1-[1]!nt_dist($E9,$C9,I9,TRUE)</f>
        <v>1.8655251669397188E-4</v>
      </c>
      <c r="V9">
        <f>1-[1]!nt_dist($E9,$C9,J9,TRUE)</f>
        <v>1.3890783772456672E-3</v>
      </c>
      <c r="W9">
        <f>1-[1]!nt_dist($E9,$C9,K9,TRUE)</f>
        <v>0.20854754799904529</v>
      </c>
      <c r="X9">
        <f>1-[1]!nt_dist($E9,$C9,L9,TRUE)</f>
        <v>0.11984567156566306</v>
      </c>
      <c r="Z9">
        <f t="shared" si="4"/>
        <v>0.37877797911174205</v>
      </c>
      <c r="AA9">
        <f t="shared" si="4"/>
        <v>0.22444614761172185</v>
      </c>
      <c r="AB9">
        <f t="shared" si="4"/>
        <v>0.27015720599567006</v>
      </c>
      <c r="AC9">
        <f t="shared" si="4"/>
        <v>0.545357704108825</v>
      </c>
      <c r="AD9">
        <f t="shared" si="4"/>
        <v>0.48721595454974587</v>
      </c>
      <c r="AF9">
        <f t="shared" si="5"/>
        <v>0.30869183132652611</v>
      </c>
      <c r="AG9">
        <f t="shared" si="6"/>
        <v>0.75726302988779337</v>
      </c>
      <c r="AH9">
        <f t="shared" si="6"/>
        <v>0.61233760848594598</v>
      </c>
      <c r="AI9">
        <f t="shared" si="6"/>
        <v>-0.11394096481200242</v>
      </c>
      <c r="AJ9">
        <f t="shared" si="6"/>
        <v>3.2050336090371369E-2</v>
      </c>
    </row>
    <row r="10" spans="1:36" ht="14.45" x14ac:dyDescent="0.35">
      <c r="D10" s="1"/>
      <c r="E10" s="1"/>
      <c r="F10" s="4"/>
    </row>
    <row r="11" spans="1:36" ht="14.45" x14ac:dyDescent="0.35">
      <c r="D11" s="1"/>
      <c r="E11" s="1"/>
      <c r="F11" s="4"/>
    </row>
    <row r="12" spans="1:36" ht="14.45" x14ac:dyDescent="0.35">
      <c r="D12" s="1"/>
      <c r="E12" s="1"/>
      <c r="F12" s="4"/>
    </row>
    <row r="13" spans="1:36" ht="14.45" x14ac:dyDescent="0.35">
      <c r="D13" s="1"/>
      <c r="E13" s="7"/>
      <c r="F13" s="4"/>
    </row>
    <row r="14" spans="1:36" ht="14.45" x14ac:dyDescent="0.35">
      <c r="D14" s="1"/>
      <c r="E14" s="1"/>
      <c r="F14" s="4"/>
    </row>
    <row r="15" spans="1:36" ht="14.45" x14ac:dyDescent="0.35">
      <c r="D15" s="1"/>
      <c r="E15" s="1"/>
      <c r="F15" s="4"/>
    </row>
    <row r="16" spans="1:36" ht="14.45" x14ac:dyDescent="0.35">
      <c r="D16" s="1"/>
      <c r="E16" s="1"/>
      <c r="F16" s="4"/>
    </row>
    <row r="17" spans="4:6" ht="14.45" x14ac:dyDescent="0.35">
      <c r="D17" s="1"/>
      <c r="E17" s="1"/>
      <c r="F17" s="4"/>
    </row>
    <row r="18" spans="4:6" ht="14.45" x14ac:dyDescent="0.35">
      <c r="D18" s="1"/>
      <c r="E18" s="1"/>
      <c r="F18" s="4"/>
    </row>
    <row r="19" spans="4:6" ht="14.45" x14ac:dyDescent="0.35">
      <c r="D19" s="1"/>
      <c r="E19" s="1"/>
      <c r="F19" s="4"/>
    </row>
    <row r="20" spans="4:6" ht="14.45" x14ac:dyDescent="0.35">
      <c r="D20" s="1"/>
      <c r="E20" s="1"/>
      <c r="F20" s="4"/>
    </row>
    <row r="21" spans="4:6" ht="14.45" x14ac:dyDescent="0.35">
      <c r="D21" s="1"/>
      <c r="E21" s="1"/>
      <c r="F21" s="4"/>
    </row>
    <row r="22" spans="4:6" ht="14.45" x14ac:dyDescent="0.35">
      <c r="D22" s="1"/>
      <c r="E22" s="1"/>
      <c r="F22" s="4"/>
    </row>
    <row r="23" spans="4:6" ht="14.45" x14ac:dyDescent="0.35">
      <c r="D23" s="1"/>
      <c r="E23" s="1"/>
      <c r="F23" s="4"/>
    </row>
    <row r="24" spans="4:6" ht="14.45" x14ac:dyDescent="0.35">
      <c r="D24" s="1"/>
      <c r="E24" s="1"/>
      <c r="F24" s="4"/>
    </row>
    <row r="25" spans="4:6" ht="14.45" x14ac:dyDescent="0.35">
      <c r="D25" s="1"/>
      <c r="E25" s="1"/>
      <c r="F25" s="4"/>
    </row>
    <row r="26" spans="4:6" ht="14.45" x14ac:dyDescent="0.35">
      <c r="D26" s="1"/>
      <c r="E26" s="1"/>
      <c r="F26" s="4"/>
    </row>
    <row r="27" spans="4:6" ht="14.45" x14ac:dyDescent="0.35">
      <c r="D27" s="1"/>
      <c r="E27" s="1"/>
      <c r="F27" s="4"/>
    </row>
    <row r="28" spans="4:6" ht="14.45" x14ac:dyDescent="0.35">
      <c r="D28" s="1"/>
      <c r="E28" s="1"/>
      <c r="F28" s="4"/>
    </row>
    <row r="29" spans="4:6" ht="14.45" x14ac:dyDescent="0.35">
      <c r="D29" s="1"/>
      <c r="E29" s="1"/>
      <c r="F29" s="4"/>
    </row>
    <row r="30" spans="4:6" ht="14.45" x14ac:dyDescent="0.35">
      <c r="D30" s="1"/>
      <c r="E30" s="1"/>
      <c r="F30" s="4"/>
    </row>
    <row r="31" spans="4:6" x14ac:dyDescent="0.25">
      <c r="D31" s="1"/>
      <c r="E31" s="1"/>
      <c r="F31" s="4"/>
    </row>
    <row r="32" spans="4:6" x14ac:dyDescent="0.25">
      <c r="D32" s="1"/>
      <c r="E32" s="1"/>
      <c r="F32" s="4"/>
    </row>
    <row r="33" spans="4:36" x14ac:dyDescent="0.25">
      <c r="D33" s="1"/>
      <c r="E33" s="1"/>
      <c r="F33" s="4"/>
    </row>
    <row r="34" spans="4:36" x14ac:dyDescent="0.25">
      <c r="D34" s="1"/>
      <c r="E34" s="1"/>
      <c r="F34" s="4"/>
    </row>
    <row r="35" spans="4:36" x14ac:dyDescent="0.25">
      <c r="D35" s="1"/>
      <c r="E35" s="1"/>
      <c r="F35" s="1"/>
    </row>
    <row r="36" spans="4:36" x14ac:dyDescent="0.25">
      <c r="D36" s="1"/>
      <c r="E36" s="1"/>
      <c r="F36" s="1"/>
    </row>
    <row r="37" spans="4:36" x14ac:dyDescent="0.25">
      <c r="D37" s="1"/>
      <c r="E37" s="1"/>
      <c r="F37" s="1"/>
    </row>
    <row r="38" spans="4:36" x14ac:dyDescent="0.25">
      <c r="D38" s="1"/>
      <c r="E38" s="1"/>
      <c r="F38" s="1"/>
    </row>
    <row r="41" spans="4:36" x14ac:dyDescent="0.25">
      <c r="H41" t="s">
        <v>50</v>
      </c>
      <c r="J41" t="s">
        <v>48</v>
      </c>
      <c r="L41" t="s">
        <v>49</v>
      </c>
    </row>
    <row r="42" spans="4:36" x14ac:dyDescent="0.25">
      <c r="H42" s="2"/>
      <c r="I42" s="3">
        <v>-0.22</v>
      </c>
      <c r="J42" s="2">
        <v>-0.14399999999999999</v>
      </c>
      <c r="K42" s="3">
        <v>0.16</v>
      </c>
      <c r="L42" s="2">
        <v>0.11</v>
      </c>
    </row>
    <row r="45" spans="4:36" x14ac:dyDescent="0.25">
      <c r="AF45">
        <f>SUM(AF1:AF40)</f>
        <v>-1.7430048175515493</v>
      </c>
      <c r="AG45">
        <f>SUM(AG1:AG40)</f>
        <v>0.72984483065688632</v>
      </c>
      <c r="AH45">
        <f>SUM(AH1:AH40)</f>
        <v>1.85096781165075E-2</v>
      </c>
      <c r="AI45">
        <f>SUM(AI1:AI40)</f>
        <v>-5.6011132734573179</v>
      </c>
      <c r="AJ45">
        <f>SUM(AJ1:AJ40)</f>
        <v>-3.9758670165357834</v>
      </c>
    </row>
    <row r="46" spans="4:36" x14ac:dyDescent="0.25">
      <c r="AF46">
        <f>COUNT(AF1:AF40)</f>
        <v>4</v>
      </c>
      <c r="AG46">
        <f>COUNT(AG1:AG40)</f>
        <v>4</v>
      </c>
      <c r="AH46">
        <f>COUNT(AH1:AH40)</f>
        <v>4</v>
      </c>
      <c r="AI46">
        <f>COUNT(AI1:AI40)</f>
        <v>4</v>
      </c>
      <c r="AJ46">
        <f>COUNT(AJ1:AJ40)</f>
        <v>4</v>
      </c>
    </row>
    <row r="47" spans="4:36" x14ac:dyDescent="0.25">
      <c r="AF47">
        <f>SQRT(AF46)</f>
        <v>2</v>
      </c>
      <c r="AG47">
        <f t="shared" ref="AG47:AJ47" si="7">SQRT(AG46)</f>
        <v>2</v>
      </c>
      <c r="AH47">
        <f t="shared" si="7"/>
        <v>2</v>
      </c>
      <c r="AI47">
        <f t="shared" si="7"/>
        <v>2</v>
      </c>
      <c r="AJ47">
        <f t="shared" si="7"/>
        <v>2</v>
      </c>
    </row>
    <row r="48" spans="4:36" x14ac:dyDescent="0.25">
      <c r="AF48">
        <f>AF45/AF47</f>
        <v>-0.87150240877577467</v>
      </c>
      <c r="AG48">
        <f t="shared" ref="AG48:AJ48" si="8">AG45/AG47</f>
        <v>0.36492241532844316</v>
      </c>
      <c r="AH48">
        <f t="shared" si="8"/>
        <v>9.2548390582537499E-3</v>
      </c>
      <c r="AI48">
        <f t="shared" si="8"/>
        <v>-2.800556636728659</v>
      </c>
      <c r="AJ48">
        <f t="shared" si="8"/>
        <v>-1.9879335082678917</v>
      </c>
    </row>
    <row r="49" spans="6:36" x14ac:dyDescent="0.25">
      <c r="H49">
        <f>AF49</f>
        <v>0.19173994560786103</v>
      </c>
      <c r="I49">
        <f>AG49</f>
        <v>0.64241533926799199</v>
      </c>
      <c r="J49">
        <f>AH49</f>
        <v>0.50369209389267344</v>
      </c>
      <c r="K49">
        <f>AI49</f>
        <v>2.5507277313792571E-3</v>
      </c>
      <c r="L49">
        <f>AJ49</f>
        <v>2.3409522118699653E-2</v>
      </c>
      <c r="AF49">
        <f>NORMSDIST(AF48)</f>
        <v>0.19173994560786103</v>
      </c>
      <c r="AG49">
        <f t="shared" ref="AG49:AJ49" si="9">NORMSDIST(AG48)</f>
        <v>0.64241533926799199</v>
      </c>
      <c r="AH49">
        <f t="shared" si="9"/>
        <v>0.50369209389267344</v>
      </c>
      <c r="AI49">
        <f t="shared" si="9"/>
        <v>2.5507277313792571E-3</v>
      </c>
      <c r="AJ49">
        <f t="shared" si="9"/>
        <v>2.3409522118699653E-2</v>
      </c>
    </row>
    <row r="51" spans="6:36" x14ac:dyDescent="0.25">
      <c r="H51" s="4">
        <f>H$42/0.375</f>
        <v>0</v>
      </c>
      <c r="I51" s="4"/>
      <c r="J51" s="4">
        <f>J$42/0.375</f>
        <v>-0.38399999999999995</v>
      </c>
      <c r="K51" s="4"/>
      <c r="L51" s="4">
        <f>L$42/0.375</f>
        <v>0.29333333333333333</v>
      </c>
      <c r="N51">
        <v>0.02</v>
      </c>
      <c r="O51">
        <f>N51*8/(1+7*N51)</f>
        <v>0.14035087719298245</v>
      </c>
      <c r="AA51" s="2"/>
    </row>
    <row r="52" spans="6:36" x14ac:dyDescent="0.25">
      <c r="O52">
        <f>SQRT(O51)</f>
        <v>0.3746343246326776</v>
      </c>
    </row>
    <row r="53" spans="6:36" x14ac:dyDescent="0.25">
      <c r="H53" s="4">
        <f>H$42/0.523</f>
        <v>0</v>
      </c>
      <c r="J53" s="4">
        <f>J$42/0.523</f>
        <v>-0.27533460803059268</v>
      </c>
      <c r="L53" s="4">
        <f>L$42/0.523</f>
        <v>0.21032504780114722</v>
      </c>
      <c r="N53">
        <v>4.4999999999999998E-2</v>
      </c>
      <c r="O53">
        <f>N53*8/(1+7*N53)</f>
        <v>0.27376425855513309</v>
      </c>
    </row>
    <row r="54" spans="6:36" x14ac:dyDescent="0.25">
      <c r="O54">
        <f>SQRT(O53)</f>
        <v>0.52322486423633685</v>
      </c>
    </row>
    <row r="55" spans="6:36" x14ac:dyDescent="0.25">
      <c r="H55" s="4">
        <f>H$42/0.613</f>
        <v>0</v>
      </c>
      <c r="J55" s="4">
        <f>J$42/0.613</f>
        <v>-0.23491027732463293</v>
      </c>
      <c r="L55" s="4">
        <f>L$42/0.613</f>
        <v>0.17944535073409462</v>
      </c>
      <c r="N55">
        <v>7.0000000000000007E-2</v>
      </c>
      <c r="O55">
        <f>N55*8/(1+7*N55)</f>
        <v>0.37583892617449666</v>
      </c>
    </row>
    <row r="56" spans="6:36" x14ac:dyDescent="0.25">
      <c r="O56">
        <f>SQRT(O55)</f>
        <v>0.61305703337821404</v>
      </c>
    </row>
    <row r="57" spans="6:36" x14ac:dyDescent="0.25">
      <c r="F57" s="2"/>
    </row>
    <row r="63" spans="6:36" x14ac:dyDescent="0.25">
      <c r="F63" s="2"/>
      <c r="H63" s="2"/>
      <c r="J63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topLeftCell="A22" zoomScale="75" zoomScaleNormal="75" workbookViewId="0">
      <selection activeCell="H41" sqref="H41:L41"/>
    </sheetView>
  </sheetViews>
  <sheetFormatPr defaultRowHeight="15" x14ac:dyDescent="0.25"/>
  <cols>
    <col min="6" max="6" width="9.140625" style="9"/>
  </cols>
  <sheetData>
    <row r="1" spans="1:36" ht="14.45" x14ac:dyDescent="0.35">
      <c r="D1" s="1"/>
      <c r="E1" s="1"/>
    </row>
    <row r="2" spans="1:36" ht="14.45" x14ac:dyDescent="0.35">
      <c r="D2" s="1"/>
      <c r="E2" s="1"/>
    </row>
    <row r="3" spans="1:36" ht="14.45" x14ac:dyDescent="0.35">
      <c r="D3" s="1"/>
      <c r="E3" s="1"/>
    </row>
    <row r="4" spans="1:36" ht="14.45" x14ac:dyDescent="0.35">
      <c r="D4" s="1"/>
      <c r="E4" s="1"/>
    </row>
    <row r="5" spans="1:36" ht="14.45" x14ac:dyDescent="0.35">
      <c r="D5" s="1"/>
      <c r="E5" s="1"/>
    </row>
    <row r="6" spans="1:36" ht="14.45" x14ac:dyDescent="0.35">
      <c r="D6" s="1"/>
      <c r="E6" s="1"/>
    </row>
    <row r="7" spans="1:36" ht="14.45" x14ac:dyDescent="0.35">
      <c r="D7" s="1"/>
      <c r="E7" s="1"/>
    </row>
    <row r="8" spans="1:36" ht="14.45" x14ac:dyDescent="0.35">
      <c r="D8" s="1"/>
      <c r="E8" s="1"/>
    </row>
    <row r="9" spans="1:36" ht="14.45" x14ac:dyDescent="0.35">
      <c r="D9" s="1"/>
      <c r="E9" s="1"/>
    </row>
    <row r="10" spans="1:36" ht="14.45" x14ac:dyDescent="0.35">
      <c r="A10" t="s">
        <v>2</v>
      </c>
      <c r="B10" t="s">
        <v>15</v>
      </c>
      <c r="C10">
        <v>68</v>
      </c>
      <c r="D10" s="1">
        <v>2.69</v>
      </c>
      <c r="E10" s="1">
        <f t="shared" ref="E10:E15" si="0">TINV(0.05,C10)</f>
        <v>1.9954689314298424</v>
      </c>
      <c r="F10" s="9">
        <f t="shared" ref="F10:F15" si="1">TDIST(D10,C10,1)</f>
        <v>4.4908878837785137E-3</v>
      </c>
      <c r="G10">
        <f t="shared" ref="G10:G15" si="2">SQRT(C10)</f>
        <v>8.2462112512353212</v>
      </c>
      <c r="H10">
        <f t="shared" ref="H10:L15" si="3">H$42/SQRT(1-H$42*H$42)*$G10</f>
        <v>-8.2466235927237522E-2</v>
      </c>
      <c r="I10">
        <f t="shared" si="3"/>
        <v>0.82877541401074806</v>
      </c>
      <c r="J10">
        <f t="shared" si="3"/>
        <v>0.91262140104309775</v>
      </c>
      <c r="K10">
        <f t="shared" si="3"/>
        <v>1.3366133710900407</v>
      </c>
      <c r="L10">
        <f t="shared" si="3"/>
        <v>1.5958499971500706</v>
      </c>
      <c r="N10">
        <f>1-[1]!nt_dist($D10,$C10,H10,TRUE)</f>
        <v>3.5386993601991268E-3</v>
      </c>
      <c r="O10">
        <f>1-[1]!nt_dist($D10,$C10,I10,TRUE)</f>
        <v>3.5574925134700952E-2</v>
      </c>
      <c r="P10">
        <f>1-[1]!nt_dist($D10,$C10,J10,TRUE)</f>
        <v>4.246555483082648E-2</v>
      </c>
      <c r="Q10">
        <f>1-[1]!nt_dist($D10,$C10,K10,TRUE)</f>
        <v>9.5203133966965559E-2</v>
      </c>
      <c r="R10">
        <f>1-[1]!nt_dist($D10,$C10,L10,TRUE)</f>
        <v>0.14533487366893549</v>
      </c>
      <c r="T10">
        <f>1-[1]!nt_dist($E10,$C10,H10,TRUE)</f>
        <v>2.061172422351909E-2</v>
      </c>
      <c r="U10">
        <f>1-[1]!nt_dist($E10,$C10,I10,TRUE)</f>
        <v>0.12655175483913672</v>
      </c>
      <c r="V10">
        <f>1-[1]!nt_dist($E10,$C10,J10,TRUE)</f>
        <v>0.14453092314979687</v>
      </c>
      <c r="W10">
        <f>1-[1]!nt_dist($E10,$C10,K10,TRUE)</f>
        <v>0.26037398648342502</v>
      </c>
      <c r="X10">
        <f>1-[1]!nt_dist($E10,$C10,L10,TRUE)</f>
        <v>0.3495119752617013</v>
      </c>
      <c r="Z10">
        <f t="shared" ref="Z10:AD15" si="4">N10/T10</f>
        <v>0.1716838107197883</v>
      </c>
      <c r="AA10">
        <f t="shared" si="4"/>
        <v>0.28110969444810291</v>
      </c>
      <c r="AB10">
        <f t="shared" si="4"/>
        <v>0.29381639517249675</v>
      </c>
      <c r="AC10">
        <f t="shared" si="4"/>
        <v>0.36563995986221931</v>
      </c>
      <c r="AD10">
        <f t="shared" si="4"/>
        <v>0.41582230068115478</v>
      </c>
      <c r="AF10">
        <f t="shared" ref="AF10:AF15" si="5">-NORMSINV(Z10)</f>
        <v>0.94753226832470683</v>
      </c>
      <c r="AG10">
        <f t="shared" ref="AG10:AJ15" si="6">-NORMSINV(AA10)</f>
        <v>0.5795481178851235</v>
      </c>
      <c r="AH10">
        <f t="shared" si="6"/>
        <v>0.54226960625125131</v>
      </c>
      <c r="AI10">
        <f t="shared" si="6"/>
        <v>0.34342345104525002</v>
      </c>
      <c r="AJ10">
        <f t="shared" si="6"/>
        <v>0.212592782670878</v>
      </c>
    </row>
    <row r="11" spans="1:36" ht="14.45" x14ac:dyDescent="0.35">
      <c r="A11" t="s">
        <v>2</v>
      </c>
      <c r="B11" t="s">
        <v>16</v>
      </c>
      <c r="C11">
        <v>437</v>
      </c>
      <c r="D11" s="1">
        <v>2.73</v>
      </c>
      <c r="E11" s="1">
        <f t="shared" si="0"/>
        <v>1.9654073333726678</v>
      </c>
      <c r="F11" s="9">
        <f>TDIST(D11,C11,1)</f>
        <v>3.2946870031506171E-3</v>
      </c>
      <c r="G11">
        <f t="shared" si="2"/>
        <v>20.904544960366874</v>
      </c>
      <c r="H11">
        <f t="shared" si="3"/>
        <v>-0.20905590266013468</v>
      </c>
      <c r="I11">
        <f t="shared" si="3"/>
        <v>2.1009858195955093</v>
      </c>
      <c r="J11">
        <f t="shared" si="3"/>
        <v>2.3135394581409106</v>
      </c>
      <c r="K11">
        <f t="shared" si="3"/>
        <v>3.3883796399702413</v>
      </c>
      <c r="L11">
        <f t="shared" si="3"/>
        <v>4.0455570442034743</v>
      </c>
      <c r="N11">
        <f>1-[1]!nt_dist($D11,$C11,H11,TRUE)</f>
        <v>1.7217841416135027E-3</v>
      </c>
      <c r="O11">
        <f>1-[1]!nt_dist($D11,$C11,I11,TRUE)</f>
        <v>0.26605332557319228</v>
      </c>
      <c r="P11">
        <f>1-[1]!nt_dist($D11,$C11,J11,TRUE)</f>
        <v>0.33975245906344032</v>
      </c>
      <c r="Q11">
        <f>1-[1]!nt_dist($D11,$C11,K11,TRUE)</f>
        <v>0.74445749279049478</v>
      </c>
      <c r="R11">
        <f>1-[1]!nt_dist($D11,$C11,L11,TRUE)</f>
        <v>0.90516201839982913</v>
      </c>
      <c r="T11">
        <f>1-[1]!nt_dist($E11,$C11,H11,TRUE)</f>
        <v>1.5058010181641213E-2</v>
      </c>
      <c r="U11">
        <f>1-[1]!nt_dist($E11,$C11,I11,TRUE)</f>
        <v>0.55424874032003713</v>
      </c>
      <c r="V11">
        <f>1-[1]!nt_dist($E11,$C11,J11,TRUE)</f>
        <v>0.63626344058324569</v>
      </c>
      <c r="W11">
        <f>1-[1]!nt_dist($E11,$C11,K11,TRUE)</f>
        <v>0.92233577950270162</v>
      </c>
      <c r="X11">
        <f>1-[1]!nt_dist($E11,$C11,L11,TRUE)</f>
        <v>0.98108476229382746</v>
      </c>
      <c r="Z11">
        <f t="shared" si="4"/>
        <v>0.11434340399853819</v>
      </c>
      <c r="AA11">
        <f t="shared" si="4"/>
        <v>0.48002513351598491</v>
      </c>
      <c r="AB11">
        <f t="shared" si="4"/>
        <v>0.53398079693530454</v>
      </c>
      <c r="AC11">
        <f t="shared" si="4"/>
        <v>0.80714367731878078</v>
      </c>
      <c r="AD11">
        <f t="shared" si="4"/>
        <v>0.92261347152463469</v>
      </c>
      <c r="AF11">
        <f t="shared" si="5"/>
        <v>1.2037484802257215</v>
      </c>
      <c r="AG11">
        <f t="shared" si="6"/>
        <v>5.0090503897805956E-2</v>
      </c>
      <c r="AH11">
        <f t="shared" si="6"/>
        <v>-8.5280484485554836E-2</v>
      </c>
      <c r="AI11">
        <f t="shared" si="6"/>
        <v>-0.86741868928841648</v>
      </c>
      <c r="AJ11">
        <f t="shared" si="6"/>
        <v>-1.4228727157283485</v>
      </c>
    </row>
    <row r="12" spans="1:36" ht="14.45" x14ac:dyDescent="0.35">
      <c r="D12" s="1"/>
      <c r="E12" s="1"/>
    </row>
    <row r="13" spans="1:36" ht="14.45" x14ac:dyDescent="0.35">
      <c r="A13" t="s">
        <v>2</v>
      </c>
      <c r="B13" t="s">
        <v>17</v>
      </c>
      <c r="C13">
        <v>198</v>
      </c>
      <c r="D13" s="1">
        <v>2.2781571499789037</v>
      </c>
      <c r="E13" s="1">
        <f t="shared" si="0"/>
        <v>1.9720174778363073</v>
      </c>
      <c r="F13" s="9">
        <f t="shared" si="1"/>
        <v>1.1892430333430709E-2</v>
      </c>
      <c r="G13">
        <f t="shared" si="2"/>
        <v>14.071247279470288</v>
      </c>
      <c r="H13">
        <f t="shared" si="3"/>
        <v>-0.14071950894605836</v>
      </c>
      <c r="I13">
        <f t="shared" si="3"/>
        <v>1.4142135623730951</v>
      </c>
      <c r="J13">
        <f t="shared" si="3"/>
        <v>1.557287463947798</v>
      </c>
      <c r="K13">
        <f t="shared" si="3"/>
        <v>2.2807828575622349</v>
      </c>
      <c r="L13">
        <f t="shared" si="3"/>
        <v>2.7231414823961297</v>
      </c>
      <c r="N13">
        <f>1-[1]!nt_dist($D13,$C13,H13,TRUE)</f>
        <v>8.1885321812648071E-3</v>
      </c>
      <c r="O13">
        <f>1-[1]!nt_dist($D13,$C13,I13,TRUE)</f>
        <v>0.19614137906687035</v>
      </c>
      <c r="P13">
        <f>1-[1]!nt_dist($D13,$C13,J13,TRUE)</f>
        <v>0.2378190757838673</v>
      </c>
      <c r="Q13">
        <f>1-[1]!nt_dist($D13,$C13,K13,TRUE)</f>
        <v>0.50218500846781278</v>
      </c>
      <c r="R13">
        <f>1-[1]!nt_dist($D13,$C13,L13,TRUE)</f>
        <v>0.67182791274565745</v>
      </c>
      <c r="T13">
        <f>1-[1]!nt_dist($E13,$C13,H13,TRUE)</f>
        <v>1.7864287766762188E-2</v>
      </c>
      <c r="U13">
        <f>1-[1]!nt_dist($E13,$C13,I13,TRUE)</f>
        <v>0.2902664045722021</v>
      </c>
      <c r="V13">
        <f>1-[1]!nt_dist($E13,$C13,J13,TRUE)</f>
        <v>0.34081930654380688</v>
      </c>
      <c r="W13">
        <f>1-[1]!nt_dist($E13,$C13,K13,TRUE)</f>
        <v>0.62162284663062251</v>
      </c>
      <c r="X13">
        <f>1-[1]!nt_dist($E13,$C13,L13,TRUE)</f>
        <v>0.77335673175350639</v>
      </c>
      <c r="Z13">
        <f t="shared" si="4"/>
        <v>0.45837439970599719</v>
      </c>
      <c r="AA13">
        <f t="shared" si="4"/>
        <v>0.67572883384815308</v>
      </c>
      <c r="AB13">
        <f t="shared" si="4"/>
        <v>0.69778639653824737</v>
      </c>
      <c r="AC13">
        <f t="shared" si="4"/>
        <v>0.80786124768386858</v>
      </c>
      <c r="AD13">
        <f t="shared" si="4"/>
        <v>0.86871670622476793</v>
      </c>
      <c r="AF13">
        <f t="shared" si="5"/>
        <v>0.1045299530068128</v>
      </c>
      <c r="AG13">
        <f t="shared" si="6"/>
        <v>-0.45578814154308256</v>
      </c>
      <c r="AH13">
        <f t="shared" si="6"/>
        <v>-0.51804452109849752</v>
      </c>
      <c r="AI13">
        <f t="shared" si="6"/>
        <v>-0.87004190385963853</v>
      </c>
      <c r="AJ13">
        <f t="shared" si="6"/>
        <v>-1.1203454348317108</v>
      </c>
    </row>
    <row r="14" spans="1:36" ht="14.45" x14ac:dyDescent="0.35">
      <c r="A14" t="s">
        <v>2</v>
      </c>
      <c r="B14" t="s">
        <v>18</v>
      </c>
      <c r="C14">
        <v>439</v>
      </c>
      <c r="D14" s="1">
        <v>2.91032644217105</v>
      </c>
      <c r="E14" s="1">
        <f t="shared" si="0"/>
        <v>1.965382467211666</v>
      </c>
      <c r="F14" s="9">
        <f t="shared" si="1"/>
        <v>1.897079023934564E-3</v>
      </c>
      <c r="G14">
        <f t="shared" si="2"/>
        <v>20.952326839756964</v>
      </c>
      <c r="H14">
        <f t="shared" si="3"/>
        <v>-0.20953374534676725</v>
      </c>
      <c r="I14">
        <f t="shared" si="3"/>
        <v>2.1057880791626289</v>
      </c>
      <c r="J14">
        <f t="shared" si="3"/>
        <v>2.3188275552299733</v>
      </c>
      <c r="K14">
        <f t="shared" si="3"/>
        <v>3.3961245178229689</v>
      </c>
      <c r="L14">
        <f t="shared" si="3"/>
        <v>4.0548040437970236</v>
      </c>
      <c r="N14">
        <f>1-[1]!nt_dist($D14,$C14,H14,TRUE)</f>
        <v>9.5679835256934354E-4</v>
      </c>
      <c r="O14">
        <f>1-[1]!nt_dist($D14,$C14,I14,TRUE)</f>
        <v>0.21213451424299234</v>
      </c>
      <c r="P14">
        <f>1-[1]!nt_dist($D14,$C14,J14,TRUE)</f>
        <v>0.27859665089520003</v>
      </c>
      <c r="Q14">
        <f>1-[1]!nt_dist($D14,$C14,K14,TRUE)</f>
        <v>0.68620650065892486</v>
      </c>
      <c r="R14">
        <f>1-[1]!nt_dist($D14,$C14,L14,TRUE)</f>
        <v>0.87299164917121519</v>
      </c>
      <c r="T14">
        <f>1-[1]!nt_dist($E14,$C14,H14,TRUE)</f>
        <v>1.5039823738706604E-2</v>
      </c>
      <c r="U14">
        <f>1-[1]!nt_dist($E14,$C14,I14,TRUE)</f>
        <v>0.5561503520410408</v>
      </c>
      <c r="V14">
        <f>1-[1]!nt_dist($E14,$C14,J14,TRUE)</f>
        <v>0.63825130162033594</v>
      </c>
      <c r="W14">
        <f>1-[1]!nt_dist($E14,$C14,K14,TRUE)</f>
        <v>0.92345788085481895</v>
      </c>
      <c r="X14">
        <f>1-[1]!nt_dist($E14,$C14,L14,TRUE)</f>
        <v>0.98150861053797023</v>
      </c>
      <c r="Z14">
        <f t="shared" si="4"/>
        <v>6.3617657307174419E-2</v>
      </c>
      <c r="AA14">
        <f t="shared" si="4"/>
        <v>0.38143374982047662</v>
      </c>
      <c r="AB14">
        <f t="shared" si="4"/>
        <v>0.43649993378458218</v>
      </c>
      <c r="AC14">
        <f t="shared" si="4"/>
        <v>0.74308370190497786</v>
      </c>
      <c r="AD14">
        <f t="shared" si="4"/>
        <v>0.88943860481542159</v>
      </c>
      <c r="AF14">
        <f t="shared" si="5"/>
        <v>1.5250953590692073</v>
      </c>
      <c r="AG14">
        <f t="shared" si="6"/>
        <v>0.30171740415160692</v>
      </c>
      <c r="AH14">
        <f t="shared" si="6"/>
        <v>0.15984919844935599</v>
      </c>
      <c r="AI14">
        <f t="shared" si="6"/>
        <v>-0.65288162450394194</v>
      </c>
      <c r="AJ14">
        <f t="shared" si="6"/>
        <v>-1.2235479889963072</v>
      </c>
    </row>
    <row r="15" spans="1:36" ht="14.45" x14ac:dyDescent="0.35">
      <c r="A15" t="s">
        <v>2</v>
      </c>
      <c r="B15" t="s">
        <v>19</v>
      </c>
      <c r="C15">
        <v>190</v>
      </c>
      <c r="D15" s="1">
        <v>2.44</v>
      </c>
      <c r="E15" s="1">
        <f t="shared" si="0"/>
        <v>1.9725281820013127</v>
      </c>
      <c r="F15" s="9">
        <f t="shared" si="1"/>
        <v>7.8024365662560692E-3</v>
      </c>
      <c r="G15">
        <f t="shared" si="2"/>
        <v>13.784048752090222</v>
      </c>
      <c r="H15">
        <f t="shared" si="3"/>
        <v>-0.13784738006222316</v>
      </c>
      <c r="I15">
        <f t="shared" si="3"/>
        <v>1.3853490243227224</v>
      </c>
      <c r="J15">
        <f t="shared" si="3"/>
        <v>1.525502743128786</v>
      </c>
      <c r="K15">
        <f t="shared" si="3"/>
        <v>2.234231371048224</v>
      </c>
      <c r="L15">
        <f t="shared" si="3"/>
        <v>2.6675613189565475</v>
      </c>
      <c r="N15">
        <f>1-[1]!nt_dist($D15,$C15,H15,TRUE)</f>
        <v>5.3121259424069311E-3</v>
      </c>
      <c r="O15">
        <f>1-[1]!nt_dist($D15,$C15,I15,TRUE)</f>
        <v>0.14840155747210371</v>
      </c>
      <c r="P15">
        <f>1-[1]!nt_dist($D15,$C15,J15,TRUE)</f>
        <v>0.18293431020846718</v>
      </c>
      <c r="Q15">
        <f>1-[1]!nt_dist($D15,$C15,K15,TRUE)</f>
        <v>0.42035783105227298</v>
      </c>
      <c r="R15">
        <f>1-[1]!nt_dist($D15,$C15,L15,TRUE)</f>
        <v>0.59056584622193098</v>
      </c>
      <c r="T15">
        <f>1-[1]!nt_dist($E15,$C15,H15,TRUE)</f>
        <v>1.799161867750898E-2</v>
      </c>
      <c r="U15">
        <f>1-[1]!nt_dist($E15,$C15,I15,TRUE)</f>
        <v>0.28041351728855046</v>
      </c>
      <c r="V15">
        <f>1-[1]!nt_dist($E15,$C15,J15,TRUE)</f>
        <v>0.32918321119910832</v>
      </c>
      <c r="W15">
        <f>1-[1]!nt_dist($E15,$C15,K15,TRUE)</f>
        <v>0.60371084055669333</v>
      </c>
      <c r="X15">
        <f>1-[1]!nt_dist($E15,$C15,L15,TRUE)</f>
        <v>0.75618763838752856</v>
      </c>
      <c r="Z15">
        <f t="shared" si="4"/>
        <v>0.29525558748349479</v>
      </c>
      <c r="AA15">
        <f t="shared" si="4"/>
        <v>0.52922397931122511</v>
      </c>
      <c r="AB15">
        <f t="shared" si="4"/>
        <v>0.55572187154410602</v>
      </c>
      <c r="AC15">
        <f t="shared" si="4"/>
        <v>0.6962900163671949</v>
      </c>
      <c r="AD15">
        <f t="shared" si="4"/>
        <v>0.78097791638228253</v>
      </c>
      <c r="AF15">
        <f t="shared" si="5"/>
        <v>0.53809541894612034</v>
      </c>
      <c r="AG15">
        <f t="shared" si="6"/>
        <v>-7.3319290545265564E-2</v>
      </c>
      <c r="AH15">
        <f t="shared" si="6"/>
        <v>-0.14013129220724196</v>
      </c>
      <c r="AI15">
        <f t="shared" si="6"/>
        <v>-0.51375975666728013</v>
      </c>
      <c r="AJ15">
        <f t="shared" si="6"/>
        <v>-0.77550016630602581</v>
      </c>
    </row>
    <row r="16" spans="1:36" ht="14.45" x14ac:dyDescent="0.35">
      <c r="D16" s="1"/>
      <c r="E16" s="1"/>
    </row>
    <row r="17" spans="4:5" ht="14.45" x14ac:dyDescent="0.35">
      <c r="D17" s="1"/>
      <c r="E17" s="1"/>
    </row>
    <row r="18" spans="4:5" ht="14.45" x14ac:dyDescent="0.35">
      <c r="D18" s="1"/>
      <c r="E18" s="1"/>
    </row>
    <row r="19" spans="4:5" ht="14.45" x14ac:dyDescent="0.35">
      <c r="D19" s="1"/>
      <c r="E19" s="1"/>
    </row>
    <row r="20" spans="4:5" ht="14.45" x14ac:dyDescent="0.35">
      <c r="D20" s="1"/>
      <c r="E20" s="1"/>
    </row>
    <row r="21" spans="4:5" ht="14.45" x14ac:dyDescent="0.35">
      <c r="D21" s="1"/>
      <c r="E21" s="1"/>
    </row>
    <row r="22" spans="4:5" ht="14.45" x14ac:dyDescent="0.35">
      <c r="D22" s="1"/>
      <c r="E22" s="1"/>
    </row>
    <row r="23" spans="4:5" ht="14.45" x14ac:dyDescent="0.35">
      <c r="D23" s="1"/>
      <c r="E23" s="1"/>
    </row>
    <row r="24" spans="4:5" ht="14.45" x14ac:dyDescent="0.35">
      <c r="D24" s="1"/>
      <c r="E24" s="1"/>
    </row>
    <row r="25" spans="4:5" ht="14.45" x14ac:dyDescent="0.35">
      <c r="D25" s="1"/>
      <c r="E25" s="1"/>
    </row>
    <row r="26" spans="4:5" ht="14.45" x14ac:dyDescent="0.35">
      <c r="D26" s="1"/>
      <c r="E26" s="1"/>
    </row>
    <row r="27" spans="4:5" ht="14.45" x14ac:dyDescent="0.35">
      <c r="D27" s="1"/>
      <c r="E27" s="1"/>
    </row>
    <row r="28" spans="4:5" ht="14.45" x14ac:dyDescent="0.35">
      <c r="D28" s="1"/>
      <c r="E28" s="1"/>
    </row>
    <row r="29" spans="4:5" ht="14.45" x14ac:dyDescent="0.35">
      <c r="D29" s="1"/>
      <c r="E29" s="1"/>
    </row>
    <row r="30" spans="4:5" ht="14.45" x14ac:dyDescent="0.35">
      <c r="D30" s="1"/>
      <c r="E30" s="1"/>
    </row>
    <row r="31" spans="4:5" ht="14.45" x14ac:dyDescent="0.35">
      <c r="D31" s="1"/>
      <c r="E31" s="1"/>
    </row>
    <row r="32" spans="4:5" ht="14.45" x14ac:dyDescent="0.35">
      <c r="D32" s="1"/>
      <c r="E32" s="1"/>
    </row>
    <row r="33" spans="4:36" x14ac:dyDescent="0.25">
      <c r="D33" s="1"/>
      <c r="E33" s="1"/>
    </row>
    <row r="34" spans="4:36" x14ac:dyDescent="0.25">
      <c r="D34" s="1"/>
      <c r="E34" s="1"/>
    </row>
    <row r="35" spans="4:36" x14ac:dyDescent="0.25">
      <c r="D35" s="1"/>
      <c r="E35" s="1"/>
    </row>
    <row r="36" spans="4:36" x14ac:dyDescent="0.25">
      <c r="D36" s="1"/>
      <c r="E36" s="1"/>
    </row>
    <row r="37" spans="4:36" x14ac:dyDescent="0.25">
      <c r="D37" s="1"/>
      <c r="E37" s="1"/>
    </row>
    <row r="38" spans="4:36" x14ac:dyDescent="0.25">
      <c r="D38" s="1"/>
      <c r="E38" s="1"/>
    </row>
    <row r="41" spans="4:36" x14ac:dyDescent="0.25">
      <c r="H41" t="s">
        <v>50</v>
      </c>
      <c r="J41" t="s">
        <v>48</v>
      </c>
      <c r="L41" t="s">
        <v>49</v>
      </c>
    </row>
    <row r="42" spans="4:36" x14ac:dyDescent="0.25">
      <c r="H42" s="2">
        <v>-0.01</v>
      </c>
      <c r="I42" s="3">
        <v>0.1</v>
      </c>
      <c r="J42" s="2">
        <v>0.11</v>
      </c>
      <c r="K42" s="3">
        <v>0.16</v>
      </c>
      <c r="L42" s="2">
        <v>0.19</v>
      </c>
    </row>
    <row r="45" spans="4:36" x14ac:dyDescent="0.25">
      <c r="AF45">
        <f>SUM(AF1:AF40)</f>
        <v>4.3190014795725693</v>
      </c>
      <c r="AG45">
        <f>SUM(AG1:AG40)</f>
        <v>0.40224859384618827</v>
      </c>
      <c r="AH45">
        <f>SUM(AH1:AH40)</f>
        <v>-4.1337493090686989E-2</v>
      </c>
      <c r="AI45">
        <f>SUM(AI1:AI40)</f>
        <v>-2.560678523274027</v>
      </c>
      <c r="AJ45">
        <f>SUM(AJ1:AJ40)</f>
        <v>-4.3296735231915147</v>
      </c>
    </row>
    <row r="46" spans="4:36" x14ac:dyDescent="0.25">
      <c r="AF46">
        <f>COUNT(AF1:AF40)</f>
        <v>5</v>
      </c>
      <c r="AG46">
        <f>COUNT(AG1:AG40)</f>
        <v>5</v>
      </c>
      <c r="AH46">
        <f>COUNT(AH1:AH40)</f>
        <v>5</v>
      </c>
      <c r="AI46">
        <f>COUNT(AI1:AI40)</f>
        <v>5</v>
      </c>
      <c r="AJ46">
        <f>COUNT(AJ1:AJ40)</f>
        <v>5</v>
      </c>
    </row>
    <row r="47" spans="4:36" x14ac:dyDescent="0.25">
      <c r="AF47">
        <f>SQRT(AF46)</f>
        <v>2.2360679774997898</v>
      </c>
      <c r="AG47">
        <f t="shared" ref="AG47:AJ47" si="7">SQRT(AG46)</f>
        <v>2.2360679774997898</v>
      </c>
      <c r="AH47">
        <f t="shared" si="7"/>
        <v>2.2360679774997898</v>
      </c>
      <c r="AI47">
        <f t="shared" si="7"/>
        <v>2.2360679774997898</v>
      </c>
      <c r="AJ47">
        <f t="shared" si="7"/>
        <v>2.2360679774997898</v>
      </c>
    </row>
    <row r="48" spans="4:36" x14ac:dyDescent="0.25">
      <c r="AF48">
        <f>AF45/AF47</f>
        <v>1.9315161806492869</v>
      </c>
      <c r="AG48">
        <f t="shared" ref="AG48:AJ48" si="8">AG45/AG47</f>
        <v>0.1798910399387561</v>
      </c>
      <c r="AH48">
        <f t="shared" si="8"/>
        <v>-1.8486688914040796E-2</v>
      </c>
      <c r="AI48">
        <f t="shared" si="8"/>
        <v>-1.1451702493129003</v>
      </c>
      <c r="AJ48">
        <f t="shared" si="8"/>
        <v>-1.9362888636474478</v>
      </c>
    </row>
    <row r="49" spans="6:36" x14ac:dyDescent="0.25">
      <c r="H49">
        <f>AF49</f>
        <v>0.97329037485649728</v>
      </c>
      <c r="I49">
        <f>AG49</f>
        <v>0.57138094522711924</v>
      </c>
      <c r="J49">
        <f>AH49</f>
        <v>0.49262529823009837</v>
      </c>
      <c r="K49">
        <f>AI49</f>
        <v>0.12606931987866365</v>
      </c>
      <c r="L49">
        <f>AJ49</f>
        <v>2.641616598276382E-2</v>
      </c>
      <c r="AF49">
        <f>NORMSDIST(AF48)</f>
        <v>0.97329037485649728</v>
      </c>
      <c r="AG49">
        <f t="shared" ref="AG49:AJ49" si="9">NORMSDIST(AG48)</f>
        <v>0.57138094522711924</v>
      </c>
      <c r="AH49">
        <f t="shared" si="9"/>
        <v>0.49262529823009837</v>
      </c>
      <c r="AI49">
        <f t="shared" si="9"/>
        <v>0.12606931987866365</v>
      </c>
      <c r="AJ49">
        <f t="shared" si="9"/>
        <v>2.641616598276382E-2</v>
      </c>
    </row>
    <row r="51" spans="6:36" x14ac:dyDescent="0.25">
      <c r="H51" s="4">
        <f>H$42/0.375</f>
        <v>-2.6666666666666668E-2</v>
      </c>
      <c r="I51" s="4"/>
      <c r="J51" s="4">
        <f>J$42/0.375</f>
        <v>0.29333333333333333</v>
      </c>
      <c r="K51" s="4"/>
      <c r="L51" s="4">
        <f>L$42/0.375</f>
        <v>0.50666666666666671</v>
      </c>
      <c r="N51">
        <v>0.02</v>
      </c>
      <c r="O51">
        <f>N51*8/(1+7*N51)</f>
        <v>0.14035087719298245</v>
      </c>
      <c r="AA51" s="2"/>
    </row>
    <row r="52" spans="6:36" x14ac:dyDescent="0.25">
      <c r="O52">
        <f>SQRT(O51)</f>
        <v>0.3746343246326776</v>
      </c>
    </row>
    <row r="53" spans="6:36" x14ac:dyDescent="0.25">
      <c r="H53" s="4">
        <f>H$42/0.523</f>
        <v>-1.9120458891013385E-2</v>
      </c>
      <c r="J53" s="4">
        <f>J$42/0.523</f>
        <v>0.21032504780114722</v>
      </c>
      <c r="L53" s="4">
        <f>L$42/0.523</f>
        <v>0.3632887189292543</v>
      </c>
      <c r="N53">
        <v>4.4999999999999998E-2</v>
      </c>
      <c r="O53">
        <f>N53*8/(1+7*N53)</f>
        <v>0.27376425855513309</v>
      </c>
    </row>
    <row r="54" spans="6:36" x14ac:dyDescent="0.25">
      <c r="O54">
        <f>SQRT(O53)</f>
        <v>0.52322486423633685</v>
      </c>
    </row>
    <row r="55" spans="6:36" x14ac:dyDescent="0.25">
      <c r="H55" s="4">
        <f>H$42/0.613</f>
        <v>-1.6313213703099513E-2</v>
      </c>
      <c r="J55" s="4">
        <f>J$42/0.613</f>
        <v>0.17944535073409462</v>
      </c>
      <c r="L55" s="4">
        <f>L$42/0.613</f>
        <v>0.3099510603588907</v>
      </c>
      <c r="N55">
        <v>7.0000000000000007E-2</v>
      </c>
      <c r="O55">
        <f>N55*8/(1+7*N55)</f>
        <v>0.37583892617449666</v>
      </c>
    </row>
    <row r="56" spans="6:36" x14ac:dyDescent="0.25">
      <c r="O56">
        <f>SQRT(O55)</f>
        <v>0.61305703337821404</v>
      </c>
    </row>
    <row r="57" spans="6:36" x14ac:dyDescent="0.25">
      <c r="F57" s="10"/>
    </row>
    <row r="63" spans="6:36" x14ac:dyDescent="0.25">
      <c r="F63" s="10"/>
      <c r="H63" s="2"/>
      <c r="J63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topLeftCell="A22" zoomScale="75" zoomScaleNormal="75" workbookViewId="0">
      <selection activeCell="H41" sqref="H41:L41"/>
    </sheetView>
  </sheetViews>
  <sheetFormatPr defaultRowHeight="15" x14ac:dyDescent="0.25"/>
  <sheetData>
    <row r="1" spans="4:6" ht="14.45" x14ac:dyDescent="0.35">
      <c r="D1" s="1"/>
      <c r="E1" s="1"/>
      <c r="F1" s="4"/>
    </row>
    <row r="2" spans="4:6" ht="14.45" x14ac:dyDescent="0.35">
      <c r="D2" s="1"/>
      <c r="E2" s="1"/>
      <c r="F2" s="4"/>
    </row>
    <row r="3" spans="4:6" ht="14.45" x14ac:dyDescent="0.35">
      <c r="D3" s="1"/>
      <c r="E3" s="1"/>
      <c r="F3" s="4"/>
    </row>
    <row r="4" spans="4:6" ht="14.45" x14ac:dyDescent="0.35">
      <c r="D4" s="1"/>
      <c r="E4" s="1"/>
      <c r="F4" s="4"/>
    </row>
    <row r="5" spans="4:6" ht="14.45" x14ac:dyDescent="0.35">
      <c r="D5" s="1"/>
      <c r="E5" s="1"/>
      <c r="F5" s="4"/>
    </row>
    <row r="6" spans="4:6" ht="14.45" x14ac:dyDescent="0.35">
      <c r="D6" s="1"/>
      <c r="E6" s="1"/>
      <c r="F6" s="4"/>
    </row>
    <row r="7" spans="4:6" ht="14.45" x14ac:dyDescent="0.35">
      <c r="D7" s="1"/>
      <c r="E7" s="1"/>
      <c r="F7" s="4"/>
    </row>
    <row r="8" spans="4:6" ht="14.45" x14ac:dyDescent="0.35">
      <c r="D8" s="1"/>
      <c r="E8" s="1"/>
      <c r="F8" s="4"/>
    </row>
    <row r="9" spans="4:6" ht="14.45" x14ac:dyDescent="0.35">
      <c r="D9" s="1"/>
      <c r="E9" s="1"/>
      <c r="F9" s="4"/>
    </row>
    <row r="10" spans="4:6" ht="14.45" x14ac:dyDescent="0.35">
      <c r="D10" s="1"/>
      <c r="E10" s="1"/>
      <c r="F10" s="4"/>
    </row>
    <row r="11" spans="4:6" ht="14.45" x14ac:dyDescent="0.35">
      <c r="D11" s="1"/>
      <c r="E11" s="1"/>
      <c r="F11" s="4"/>
    </row>
    <row r="12" spans="4:6" ht="14.45" x14ac:dyDescent="0.35">
      <c r="D12" s="1"/>
      <c r="E12" s="1"/>
      <c r="F12" s="4"/>
    </row>
    <row r="13" spans="4:6" ht="14.45" x14ac:dyDescent="0.35">
      <c r="D13" s="1"/>
      <c r="E13" s="1"/>
      <c r="F13" s="4"/>
    </row>
    <row r="14" spans="4:6" ht="14.45" x14ac:dyDescent="0.35">
      <c r="D14" s="1"/>
      <c r="E14" s="1"/>
      <c r="F14" s="4"/>
    </row>
    <row r="15" spans="4:6" ht="14.45" x14ac:dyDescent="0.35">
      <c r="D15" s="1"/>
      <c r="E15" s="1"/>
      <c r="F15" s="4"/>
    </row>
    <row r="16" spans="4:6" ht="14.45" x14ac:dyDescent="0.35">
      <c r="D16" s="1"/>
      <c r="E16" s="1"/>
      <c r="F16" s="4"/>
    </row>
    <row r="17" spans="1:36" ht="14.45" x14ac:dyDescent="0.35">
      <c r="A17" t="s">
        <v>4</v>
      </c>
      <c r="B17" t="s">
        <v>21</v>
      </c>
      <c r="C17">
        <v>110</v>
      </c>
      <c r="D17" s="1">
        <v>2.2999999999999998</v>
      </c>
      <c r="E17" s="1">
        <f t="shared" ref="E17:E27" si="0">TINV(0.05,C17)</f>
        <v>1.9817652821323735</v>
      </c>
      <c r="F17" s="4">
        <f t="shared" ref="F17:F27" si="1">TDIST(D17,C17,1)</f>
        <v>1.1667476581253909E-2</v>
      </c>
      <c r="G17">
        <f t="shared" ref="G17:G27" si="2">SQRT(C17)</f>
        <v>10.488088481701515</v>
      </c>
      <c r="H17">
        <f t="shared" ref="H17:L27" si="3">H$42/SQRT(1-H$42*H$42)*$G17</f>
        <v>1.0328041621411954</v>
      </c>
      <c r="I17">
        <f t="shared" si="3"/>
        <v>0.85233585618429153</v>
      </c>
      <c r="J17">
        <f t="shared" si="3"/>
        <v>2.0629878129213575</v>
      </c>
      <c r="K17">
        <f t="shared" si="3"/>
        <v>1.6999951704751257</v>
      </c>
      <c r="L17">
        <f t="shared" si="3"/>
        <v>2.9410121331946057</v>
      </c>
      <c r="N17">
        <f>1-[1]!nt_dist($D17,$C17,H17,TRUE)</f>
        <v>0.10617558099319169</v>
      </c>
      <c r="O17">
        <f>1-[1]!nt_dist($D17,$C17,I17,TRUE)</f>
        <v>7.7008176383215998E-2</v>
      </c>
      <c r="P17">
        <f>1-[1]!nt_dist($D17,$C17,J17,TRUE)</f>
        <v>0.40942623047186355</v>
      </c>
      <c r="Q17">
        <f>1-[1]!nt_dist($D17,$C17,K17,TRUE)</f>
        <v>0.27835062531205501</v>
      </c>
      <c r="R17">
        <f>1-[1]!nt_dist($D17,$C17,L17,TRUE)</f>
        <v>0.73847220026204219</v>
      </c>
      <c r="T17">
        <f>1-[1]!nt_dist($E17,$C17,H17,TRUE)</f>
        <v>0.17459570603699714</v>
      </c>
      <c r="U17">
        <f>1-[1]!nt_dist($E17,$C17,I17,TRUE)</f>
        <v>0.13241434019341547</v>
      </c>
      <c r="V17">
        <f>1-[1]!nt_dist($E17,$C17,J17,TRUE)</f>
        <v>0.53386691704491107</v>
      </c>
      <c r="W17">
        <f>1-[1]!nt_dist($E17,$C17,K17,TRUE)</f>
        <v>0.39173097315888616</v>
      </c>
      <c r="X17">
        <f>1-[1]!nt_dist($E17,$C17,L17,TRUE)</f>
        <v>0.83028150930042266</v>
      </c>
      <c r="Z17">
        <f t="shared" ref="Z17:Z27" si="4">N17/T17</f>
        <v>0.60812252147079082</v>
      </c>
      <c r="AA17">
        <f t="shared" ref="AA17:AA27" si="5">O17/U17</f>
        <v>0.58156976254030646</v>
      </c>
      <c r="AB17">
        <f t="shared" ref="AB17:AB27" si="6">P17/V17</f>
        <v>0.76690691518804288</v>
      </c>
      <c r="AC17">
        <f t="shared" ref="AC17:AC27" si="7">Q17/W17</f>
        <v>0.7105657820913639</v>
      </c>
      <c r="AD17">
        <f t="shared" ref="AD17:AD27" si="8">R17/X17</f>
        <v>0.88942387851593008</v>
      </c>
      <c r="AF17">
        <f t="shared" ref="AF17:AJ20" si="9">-NORMSINV(Z17)</f>
        <v>-0.2744290030067969</v>
      </c>
      <c r="AG17">
        <f t="shared" ref="AG17:AJ19" si="10">-NORMSINV(AA17)</f>
        <v>-0.20591094609797261</v>
      </c>
      <c r="AH17">
        <f t="shared" si="10"/>
        <v>-0.72869840347780279</v>
      </c>
      <c r="AI17">
        <f t="shared" si="10"/>
        <v>-0.55503834075552061</v>
      </c>
      <c r="AJ17">
        <f t="shared" si="10"/>
        <v>-1.2234699615519367</v>
      </c>
    </row>
    <row r="18" spans="1:36" ht="14.45" x14ac:dyDescent="0.35">
      <c r="A18" t="s">
        <v>4</v>
      </c>
      <c r="B18" t="s">
        <v>22</v>
      </c>
      <c r="C18">
        <v>122</v>
      </c>
      <c r="D18" s="1">
        <v>2.78</v>
      </c>
      <c r="E18" s="1">
        <f t="shared" si="0"/>
        <v>1.9795998784866402</v>
      </c>
      <c r="F18" s="4">
        <f t="shared" si="1"/>
        <v>3.1490119379502498E-3</v>
      </c>
      <c r="G18">
        <f t="shared" si="2"/>
        <v>11.045361017187261</v>
      </c>
      <c r="H18">
        <f t="shared" si="3"/>
        <v>1.087681025079644</v>
      </c>
      <c r="I18">
        <f t="shared" si="3"/>
        <v>0.89762374296079361</v>
      </c>
      <c r="J18">
        <f t="shared" si="3"/>
        <v>2.1726023009368483</v>
      </c>
      <c r="K18">
        <f t="shared" si="3"/>
        <v>1.7903224613458166</v>
      </c>
      <c r="L18">
        <f t="shared" si="3"/>
        <v>3.0972794350217363</v>
      </c>
      <c r="N18">
        <f>1-[1]!nt_dist($D18,$C18,H18,TRUE)</f>
        <v>4.8387960392837104E-2</v>
      </c>
      <c r="O18">
        <f>1-[1]!nt_dist($D18,$C18,I18,TRUE)</f>
        <v>3.231204201464255E-2</v>
      </c>
      <c r="P18">
        <f>1-[1]!nt_dist($D18,$C18,J18,TRUE)</f>
        <v>0.27679819963666152</v>
      </c>
      <c r="Q18">
        <f>1-[1]!nt_dist($D18,$C18,K18,TRUE)</f>
        <v>0.16632469689354112</v>
      </c>
      <c r="R18">
        <f>1-[1]!nt_dist($D18,$C18,L18,TRUE)</f>
        <v>0.62477101260188117</v>
      </c>
      <c r="T18">
        <f>1-[1]!nt_dist($E18,$C18,H18,TRUE)</f>
        <v>0.18920467115696438</v>
      </c>
      <c r="U18">
        <f>1-[1]!nt_dist($E18,$C18,I18,TRUE)</f>
        <v>0.14244676183550864</v>
      </c>
      <c r="V18">
        <f>1-[1]!nt_dist($E18,$C18,J18,TRUE)</f>
        <v>0.57750501781557617</v>
      </c>
      <c r="W18">
        <f>1-[1]!nt_dist($E18,$C18,K18,TRUE)</f>
        <v>0.42710958777737285</v>
      </c>
      <c r="X18">
        <f>1-[1]!nt_dist($E18,$C18,L18,TRUE)</f>
        <v>0.86711230570117115</v>
      </c>
      <c r="Z18">
        <f t="shared" si="4"/>
        <v>0.25574400513978013</v>
      </c>
      <c r="AA18">
        <f t="shared" si="5"/>
        <v>0.22683591819345883</v>
      </c>
      <c r="AB18">
        <f t="shared" si="6"/>
        <v>0.47930007722470713</v>
      </c>
      <c r="AC18">
        <f t="shared" si="7"/>
        <v>0.38941925363716356</v>
      </c>
      <c r="AD18">
        <f t="shared" si="8"/>
        <v>0.72051913978625171</v>
      </c>
      <c r="AF18">
        <f t="shared" si="9"/>
        <v>0.65652247700620547</v>
      </c>
      <c r="AG18">
        <f t="shared" si="10"/>
        <v>0.7493075863028259</v>
      </c>
      <c r="AH18">
        <f t="shared" si="10"/>
        <v>5.1910315913619186E-2</v>
      </c>
      <c r="AI18">
        <f t="shared" si="10"/>
        <v>0.28083297930977341</v>
      </c>
      <c r="AJ18">
        <f t="shared" si="10"/>
        <v>-0.58438439921935226</v>
      </c>
    </row>
    <row r="19" spans="1:36" ht="14.45" x14ac:dyDescent="0.35">
      <c r="A19" t="s">
        <v>4</v>
      </c>
      <c r="B19" t="s">
        <v>23</v>
      </c>
      <c r="C19">
        <v>17</v>
      </c>
      <c r="D19" s="1">
        <v>2.4446017770503823</v>
      </c>
      <c r="E19" s="1">
        <f t="shared" si="0"/>
        <v>2.109815577833317</v>
      </c>
      <c r="F19" s="4">
        <f t="shared" si="1"/>
        <v>1.2846885829172015E-2</v>
      </c>
      <c r="G19">
        <f t="shared" si="2"/>
        <v>4.1231056256176606</v>
      </c>
      <c r="H19">
        <f t="shared" si="3"/>
        <v>0.40601875723257153</v>
      </c>
      <c r="I19">
        <f t="shared" si="3"/>
        <v>0.33507257015236075</v>
      </c>
      <c r="J19">
        <f t="shared" si="3"/>
        <v>0.8110073319725446</v>
      </c>
      <c r="K19">
        <f t="shared" si="3"/>
        <v>0.66830668554502037</v>
      </c>
      <c r="L19">
        <f t="shared" si="3"/>
        <v>1.1561786203978726</v>
      </c>
      <c r="N19">
        <f>1-[1]!nt_dist($D19,$C19,H19,TRUE)</f>
        <v>3.1916446535375065E-2</v>
      </c>
      <c r="O19">
        <f>1-[1]!nt_dist($D19,$C19,I19,TRUE)</f>
        <v>2.7475265852565989E-2</v>
      </c>
      <c r="P19">
        <f>1-[1]!nt_dist($D19,$C19,J19,TRUE)</f>
        <v>6.9795169769608534E-2</v>
      </c>
      <c r="Q19">
        <f>1-[1]!nt_dist($D19,$C19,K19,TRUE)</f>
        <v>5.3725186798702418E-2</v>
      </c>
      <c r="R19">
        <f>1-[1]!nt_dist($D19,$C19,L19,TRUE)</f>
        <v>0.12359358531605502</v>
      </c>
      <c r="T19">
        <f>1-[1]!nt_dist($E19,$C19,H19,TRUE)</f>
        <v>5.7480643398372999E-2</v>
      </c>
      <c r="U19">
        <f>1-[1]!nt_dist($E19,$C19,I19,TRUE)</f>
        <v>5.0160525778285781E-2</v>
      </c>
      <c r="V19">
        <f>1-[1]!nt_dist($E19,$C19,J19,TRUE)</f>
        <v>0.11625740431107279</v>
      </c>
      <c r="W19">
        <f>1-[1]!nt_dist($E19,$C19,K19,TRUE)</f>
        <v>9.1990017725889994E-2</v>
      </c>
      <c r="X19">
        <f>1-[1]!nt_dist($E19,$C19,L19,TRUE)</f>
        <v>0.19262223724306393</v>
      </c>
      <c r="Z19">
        <f t="shared" si="4"/>
        <v>0.55525555471215315</v>
      </c>
      <c r="AA19">
        <f t="shared" si="5"/>
        <v>0.54774676752810036</v>
      </c>
      <c r="AB19">
        <f t="shared" si="6"/>
        <v>0.60035031904596703</v>
      </c>
      <c r="AC19">
        <f t="shared" si="7"/>
        <v>0.58403279102295258</v>
      </c>
      <c r="AD19">
        <f t="shared" si="8"/>
        <v>0.64163716030406281</v>
      </c>
      <c r="AF19">
        <f t="shared" si="9"/>
        <v>-0.13895097352110036</v>
      </c>
      <c r="AG19">
        <f t="shared" si="10"/>
        <v>-0.1199705653765368</v>
      </c>
      <c r="AH19">
        <f t="shared" si="10"/>
        <v>-0.25425396507358589</v>
      </c>
      <c r="AI19">
        <f t="shared" si="10"/>
        <v>-0.21222126441247174</v>
      </c>
      <c r="AJ19">
        <f t="shared" si="10"/>
        <v>-0.36283830013590479</v>
      </c>
    </row>
    <row r="20" spans="1:36" ht="14.45" x14ac:dyDescent="0.35">
      <c r="A20" t="s">
        <v>4</v>
      </c>
      <c r="B20" t="s">
        <v>24</v>
      </c>
      <c r="C20">
        <v>77</v>
      </c>
      <c r="D20" s="1">
        <v>2.0738401597350946</v>
      </c>
      <c r="E20" s="1">
        <f t="shared" si="0"/>
        <v>1.9912543953883848</v>
      </c>
      <c r="F20" s="4">
        <f t="shared" si="1"/>
        <v>2.0718757304660225E-2</v>
      </c>
      <c r="G20">
        <f t="shared" si="2"/>
        <v>8.7749643873921226</v>
      </c>
      <c r="H20">
        <f t="shared" si="3"/>
        <v>0.86410595770155629</v>
      </c>
      <c r="I20">
        <f t="shared" si="3"/>
        <v>0.71311534005109334</v>
      </c>
      <c r="J20">
        <f t="shared" si="3"/>
        <v>1.7260194382982574</v>
      </c>
      <c r="K20">
        <f t="shared" si="3"/>
        <v>1.4223180044375192</v>
      </c>
      <c r="L20">
        <f t="shared" si="3"/>
        <v>2.4606272893956374</v>
      </c>
      <c r="N20">
        <f>1-[1]!nt_dist($D20,$C20,H20,TRUE)</f>
        <v>0.11768586122021141</v>
      </c>
      <c r="O20">
        <f>1-[1]!nt_dist($D20,$C20,I20,TRUE)</f>
        <v>9.0841753981148021E-2</v>
      </c>
      <c r="P20">
        <f>1-[1]!nt_dist($D20,$C20,J20,TRUE)</f>
        <v>0.3682866973395752</v>
      </c>
      <c r="Q20">
        <f>1-[1]!nt_dist($D20,$C20,K20,TRUE)</f>
        <v>0.26239706518855688</v>
      </c>
      <c r="R20">
        <f>1-[1]!nt_dist($D20,$C20,L20,TRUE)</f>
        <v>0.65106427786125454</v>
      </c>
      <c r="T20">
        <f>1-[1]!nt_dist($E20,$C20,H20,TRUE)</f>
        <v>0.13423416581203584</v>
      </c>
      <c r="U20">
        <f>1-[1]!nt_dist($E20,$C20,I20,TRUE)</f>
        <v>0.10461142572290716</v>
      </c>
      <c r="V20">
        <f>1-[1]!nt_dist($E20,$C20,J20,TRUE)</f>
        <v>0.39917912123048738</v>
      </c>
      <c r="W20">
        <f>1-[1]!nt_dist($E20,$C20,K20,TRUE)</f>
        <v>0.28932308015065822</v>
      </c>
      <c r="X20">
        <f>1-[1]!nt_dist($E20,$C20,L20,TRUE)</f>
        <v>0.68077909532191949</v>
      </c>
      <c r="Z20">
        <f t="shared" si="4"/>
        <v>0.87672062107499116</v>
      </c>
      <c r="AA20">
        <f t="shared" si="5"/>
        <v>0.86837315669292192</v>
      </c>
      <c r="AB20">
        <f t="shared" si="6"/>
        <v>0.92261012100110618</v>
      </c>
      <c r="AC20">
        <f t="shared" si="7"/>
        <v>0.90693443831691456</v>
      </c>
      <c r="AD20">
        <f t="shared" si="8"/>
        <v>0.95635174807091616</v>
      </c>
      <c r="AF20">
        <f t="shared" si="9"/>
        <v>-1.1587483953794762</v>
      </c>
      <c r="AG20">
        <f t="shared" si="9"/>
        <v>-1.1187338806426048</v>
      </c>
      <c r="AH20">
        <f t="shared" si="9"/>
        <v>-1.4228496044188979</v>
      </c>
      <c r="AI20">
        <f t="shared" si="9"/>
        <v>-1.3221112043060164</v>
      </c>
      <c r="AJ20">
        <f t="shared" si="9"/>
        <v>-1.7098343783258572</v>
      </c>
    </row>
    <row r="21" spans="1:36" ht="14.45" x14ac:dyDescent="0.35">
      <c r="A21" t="s">
        <v>4</v>
      </c>
      <c r="B21" t="s">
        <v>25</v>
      </c>
      <c r="C21">
        <v>76</v>
      </c>
      <c r="D21" s="1">
        <v>3.6923178985044065</v>
      </c>
      <c r="E21" s="1">
        <f t="shared" si="0"/>
        <v>1.991672609644662</v>
      </c>
      <c r="F21" s="4">
        <f t="shared" si="1"/>
        <v>2.0806409806177617E-4</v>
      </c>
      <c r="G21">
        <f t="shared" si="2"/>
        <v>8.717797887081348</v>
      </c>
      <c r="H21">
        <f t="shared" si="3"/>
        <v>0.85847654300325127</v>
      </c>
      <c r="I21">
        <f t="shared" si="3"/>
        <v>0.70846958805610838</v>
      </c>
      <c r="J21">
        <f t="shared" si="3"/>
        <v>1.714774892292162</v>
      </c>
      <c r="K21">
        <f t="shared" si="3"/>
        <v>1.4130519904626335</v>
      </c>
      <c r="L21">
        <f t="shared" si="3"/>
        <v>2.4445969735454618</v>
      </c>
      <c r="N21">
        <f>1-[1]!nt_dist($D21,$C21,H21,TRUE)</f>
        <v>3.4101808965086855E-3</v>
      </c>
      <c r="O21">
        <f>1-[1]!nt_dist($D21,$C21,I21,TRUE)</f>
        <v>2.1896244157549871E-3</v>
      </c>
      <c r="P21">
        <f>1-[1]!nt_dist($D21,$C21,J21,TRUE)</f>
        <v>2.9791401623859293E-2</v>
      </c>
      <c r="Q21">
        <f>1-[1]!nt_dist($D21,$C21,K21,TRUE)</f>
        <v>1.4877999387361007E-2</v>
      </c>
      <c r="R21">
        <f>1-[1]!nt_dist($D21,$C21,L21,TRUE)</f>
        <v>0.1182178412617052</v>
      </c>
      <c r="T21">
        <f>1-[1]!nt_dist($E21,$C21,H21,TRUE)</f>
        <v>0.13300550465985128</v>
      </c>
      <c r="U21">
        <f>1-[1]!nt_dist($E21,$C21,I21,TRUE)</f>
        <v>0.10376103596126918</v>
      </c>
      <c r="V21">
        <f>1-[1]!nt_dist($E21,$C21,J21,TRUE)</f>
        <v>0.39478960870031832</v>
      </c>
      <c r="W21">
        <f>1-[1]!nt_dist($E21,$C21,K21,TRUE)</f>
        <v>0.28612377763876995</v>
      </c>
      <c r="X21">
        <f>1-[1]!nt_dist($E21,$C21,L21,TRUE)</f>
        <v>0.67495863309866921</v>
      </c>
      <c r="Z21">
        <f t="shared" si="4"/>
        <v>2.5639396694369106E-2</v>
      </c>
      <c r="AA21">
        <f t="shared" si="5"/>
        <v>2.1102568950567408E-2</v>
      </c>
      <c r="AB21">
        <f t="shared" si="6"/>
        <v>7.5461463441084925E-2</v>
      </c>
      <c r="AC21">
        <f t="shared" si="7"/>
        <v>5.1998472514732483E-2</v>
      </c>
      <c r="AD21">
        <f t="shared" si="8"/>
        <v>0.17514827644914865</v>
      </c>
      <c r="AF21">
        <f t="shared" ref="AF21:AJ27" si="11">-NORMSINV(Z21)</f>
        <v>1.9491392841336002</v>
      </c>
      <c r="AG21">
        <f t="shared" si="11"/>
        <v>2.0314917272085657</v>
      </c>
      <c r="AH21">
        <f t="shared" si="11"/>
        <v>1.4362791416237504</v>
      </c>
      <c r="AI21">
        <f t="shared" si="11"/>
        <v>1.6257777416344636</v>
      </c>
      <c r="AJ21">
        <f t="shared" si="11"/>
        <v>0.93401422965161607</v>
      </c>
    </row>
    <row r="22" spans="1:36" ht="14.45" x14ac:dyDescent="0.35">
      <c r="A22" t="s">
        <v>4</v>
      </c>
      <c r="B22" t="s">
        <v>26</v>
      </c>
      <c r="C22">
        <v>76</v>
      </c>
      <c r="D22" s="1">
        <v>2.13</v>
      </c>
      <c r="E22" s="1">
        <f t="shared" si="0"/>
        <v>1.991672609644662</v>
      </c>
      <c r="F22" s="4">
        <f t="shared" si="1"/>
        <v>1.8204058648628157E-2</v>
      </c>
      <c r="G22">
        <f t="shared" si="2"/>
        <v>8.717797887081348</v>
      </c>
      <c r="H22">
        <f t="shared" si="3"/>
        <v>0.85847654300325127</v>
      </c>
      <c r="I22">
        <f t="shared" si="3"/>
        <v>0.70846958805610838</v>
      </c>
      <c r="J22">
        <f t="shared" si="3"/>
        <v>1.714774892292162</v>
      </c>
      <c r="K22">
        <f t="shared" si="3"/>
        <v>1.4130519904626335</v>
      </c>
      <c r="L22">
        <f t="shared" si="3"/>
        <v>2.4445969735454618</v>
      </c>
      <c r="N22">
        <f>1-[1]!nt_dist($D22,$C22,H22,TRUE)</f>
        <v>0.10635177036738486</v>
      </c>
      <c r="O22">
        <f>1-[1]!nt_dist($D22,$C22,I22,TRUE)</f>
        <v>8.1656364234975687E-2</v>
      </c>
      <c r="P22">
        <f>1-[1]!nt_dist($D22,$C22,J22,TRUE)</f>
        <v>0.3437558800361139</v>
      </c>
      <c r="Q22">
        <f>1-[1]!nt_dist($D22,$C22,K22,TRUE)</f>
        <v>0.2420921244287324</v>
      </c>
      <c r="R22">
        <f>1-[1]!nt_dist($D22,$C22,L22,TRUE)</f>
        <v>0.62436782055933804</v>
      </c>
      <c r="T22">
        <f>1-[1]!nt_dist($E22,$C22,H22,TRUE)</f>
        <v>0.13300550465985128</v>
      </c>
      <c r="U22">
        <f>1-[1]!nt_dist($E22,$C22,I22,TRUE)</f>
        <v>0.10376103596126918</v>
      </c>
      <c r="V22">
        <f>1-[1]!nt_dist($E22,$C22,J22,TRUE)</f>
        <v>0.39478960870031832</v>
      </c>
      <c r="W22">
        <f>1-[1]!nt_dist($E22,$C22,K22,TRUE)</f>
        <v>0.28612377763876995</v>
      </c>
      <c r="X22">
        <f>1-[1]!nt_dist($E22,$C22,L22,TRUE)</f>
        <v>0.67495863309866921</v>
      </c>
      <c r="Z22">
        <f t="shared" si="4"/>
        <v>0.79960427682575419</v>
      </c>
      <c r="AA22">
        <f t="shared" si="5"/>
        <v>0.78696558374239356</v>
      </c>
      <c r="AB22">
        <f t="shared" si="6"/>
        <v>0.87073183402113374</v>
      </c>
      <c r="AC22">
        <f t="shared" si="7"/>
        <v>0.84610977258371267</v>
      </c>
      <c r="AD22">
        <f t="shared" si="8"/>
        <v>0.92504605458993283</v>
      </c>
      <c r="AF22">
        <f t="shared" si="11"/>
        <v>-0.84020858391304742</v>
      </c>
      <c r="AG22">
        <f t="shared" si="11"/>
        <v>-0.79593669315289151</v>
      </c>
      <c r="AH22">
        <f t="shared" si="11"/>
        <v>-1.1298573641298184</v>
      </c>
      <c r="AI22">
        <f t="shared" si="11"/>
        <v>-1.0198903750002963</v>
      </c>
      <c r="AJ22">
        <f t="shared" si="11"/>
        <v>-1.4398568938583716</v>
      </c>
    </row>
    <row r="23" spans="1:36" ht="14.45" x14ac:dyDescent="0.35">
      <c r="A23" t="s">
        <v>4</v>
      </c>
      <c r="B23" t="s">
        <v>27</v>
      </c>
      <c r="C23">
        <v>96</v>
      </c>
      <c r="D23" s="1">
        <v>4.6690470119715011</v>
      </c>
      <c r="E23" s="1">
        <f t="shared" si="0"/>
        <v>1.9849843115224561</v>
      </c>
      <c r="F23" s="4">
        <f t="shared" si="1"/>
        <v>4.9125198407531063E-6</v>
      </c>
      <c r="G23">
        <f t="shared" si="2"/>
        <v>9.7979589711327115</v>
      </c>
      <c r="H23">
        <f t="shared" si="3"/>
        <v>0.96484433970305639</v>
      </c>
      <c r="I23">
        <f t="shared" si="3"/>
        <v>0.79625107693257424</v>
      </c>
      <c r="J23">
        <f t="shared" si="3"/>
        <v>1.9272406010128391</v>
      </c>
      <c r="K23">
        <f t="shared" si="3"/>
        <v>1.5881333343534882</v>
      </c>
      <c r="L23">
        <f t="shared" si="3"/>
        <v>2.7474898085498745</v>
      </c>
      <c r="N23">
        <f>1-[1]!nt_dist($D23,$C23,H23,TRUE)</f>
        <v>2.2944373177169464E-4</v>
      </c>
      <c r="O23">
        <f>1-[1]!nt_dist($D23,$C23,I23,TRUE)</f>
        <v>1.2419516787809393E-4</v>
      </c>
      <c r="P23">
        <f>1-[1]!nt_dist($D23,$C23,J23,TRUE)</f>
        <v>4.8079041498193531E-3</v>
      </c>
      <c r="Q23">
        <f>1-[1]!nt_dist($D23,$C23,K23,TRUE)</f>
        <v>1.798826786712282E-3</v>
      </c>
      <c r="R23">
        <f>1-[1]!nt_dist($D23,$C23,L23,TRUE)</f>
        <v>3.5102294612193052E-2</v>
      </c>
      <c r="T23">
        <f>1-[1]!nt_dist($E23,$C23,H23,TRUE)</f>
        <v>0.15750924668947575</v>
      </c>
      <c r="U23">
        <f>1-[1]!nt_dist($E23,$C23,I23,TRUE)</f>
        <v>0.12066803390028236</v>
      </c>
      <c r="V23">
        <f>1-[1]!nt_dist($E23,$C23,J23,TRUE)</f>
        <v>0.47925757127684199</v>
      </c>
      <c r="W23">
        <f>1-[1]!nt_dist($E23,$C23,K23,TRUE)</f>
        <v>0.3491148411874091</v>
      </c>
      <c r="X23">
        <f>1-[1]!nt_dist($E23,$C23,L23,TRUE)</f>
        <v>0.77635618523422578</v>
      </c>
      <c r="Z23">
        <f t="shared" si="4"/>
        <v>1.4567000769423737E-3</v>
      </c>
      <c r="AA23">
        <f t="shared" si="5"/>
        <v>1.0292300608852742E-3</v>
      </c>
      <c r="AB23">
        <f t="shared" si="6"/>
        <v>1.0031983713914202E-2</v>
      </c>
      <c r="AC23">
        <f t="shared" si="7"/>
        <v>5.1525359981664312E-3</v>
      </c>
      <c r="AD23">
        <f t="shared" si="8"/>
        <v>4.5214162364923684E-2</v>
      </c>
      <c r="AF23">
        <f t="shared" si="11"/>
        <v>2.976730469235608</v>
      </c>
      <c r="AG23">
        <f t="shared" si="11"/>
        <v>3.0816654984564913</v>
      </c>
      <c r="AH23">
        <f t="shared" si="11"/>
        <v>2.3251495028373697</v>
      </c>
      <c r="AI23">
        <f t="shared" si="11"/>
        <v>2.5654208819752058</v>
      </c>
      <c r="AJ23">
        <f t="shared" si="11"/>
        <v>1.6931426132658591</v>
      </c>
    </row>
    <row r="24" spans="1:36" ht="14.45" x14ac:dyDescent="0.35">
      <c r="A24" t="s">
        <v>4</v>
      </c>
      <c r="B24" t="s">
        <v>28</v>
      </c>
      <c r="C24">
        <v>151</v>
      </c>
      <c r="D24" s="1">
        <v>3.7010000000000001</v>
      </c>
      <c r="E24" s="1">
        <f t="shared" si="0"/>
        <v>1.9757989238179368</v>
      </c>
      <c r="F24" s="4">
        <f>TDIST(D24,C24,1)</f>
        <v>1.5016745790585854E-4</v>
      </c>
      <c r="G24">
        <f t="shared" si="2"/>
        <v>12.288205727444508</v>
      </c>
      <c r="H24">
        <f t="shared" si="3"/>
        <v>1.2100689313114008</v>
      </c>
      <c r="I24">
        <f t="shared" si="3"/>
        <v>0.99862604782019837</v>
      </c>
      <c r="J24">
        <f t="shared" si="3"/>
        <v>2.4170675812486819</v>
      </c>
      <c r="K24">
        <f t="shared" si="3"/>
        <v>1.9917728980745031</v>
      </c>
      <c r="L24">
        <f t="shared" si="3"/>
        <v>3.445791118434832</v>
      </c>
      <c r="N24">
        <f>1-[1]!nt_dist($D24,$C24,H24,TRUE)</f>
        <v>7.532353959606608E-3</v>
      </c>
      <c r="O24">
        <f>1-[1]!nt_dist($D24,$C24,I24,TRUE)</f>
        <v>4.1732330978674348E-3</v>
      </c>
      <c r="P24">
        <f>1-[1]!nt_dist($D24,$C24,J24,TRUE)</f>
        <v>0.10567245082812626</v>
      </c>
      <c r="Q24">
        <f>1-[1]!nt_dist($D24,$C24,K24,TRUE)</f>
        <v>4.7860462450282526E-2</v>
      </c>
      <c r="R24">
        <f>1-[1]!nt_dist($D24,$C24,L24,TRUE)</f>
        <v>0.40378966617252388</v>
      </c>
      <c r="T24">
        <f>1-[1]!nt_dist($E24,$C24,H24,TRUE)</f>
        <v>0.22435033740918087</v>
      </c>
      <c r="U24">
        <f>1-[1]!nt_dist($E24,$C24,I24,TRUE)</f>
        <v>0.16660220133698744</v>
      </c>
      <c r="V24">
        <f>1-[1]!nt_dist($E24,$C24,J24,TRUE)</f>
        <v>0.67064951037823139</v>
      </c>
      <c r="W24">
        <f>1-[1]!nt_dist($E24,$C24,K24,TRUE)</f>
        <v>0.50763261904015966</v>
      </c>
      <c r="X24">
        <f>1-[1]!nt_dist($E24,$C24,L24,TRUE)</f>
        <v>0.92837975384904137</v>
      </c>
      <c r="Z24">
        <f t="shared" si="4"/>
        <v>3.357407011993363E-2</v>
      </c>
      <c r="AA24">
        <f t="shared" si="5"/>
        <v>2.5049087373258692E-2</v>
      </c>
      <c r="AB24">
        <f t="shared" si="6"/>
        <v>0.15756732718485003</v>
      </c>
      <c r="AC24">
        <f t="shared" si="7"/>
        <v>9.4281692419170976E-2</v>
      </c>
      <c r="AD24">
        <f t="shared" si="8"/>
        <v>0.4349401896135941</v>
      </c>
      <c r="AF24">
        <f t="shared" si="11"/>
        <v>1.8306812034490227</v>
      </c>
      <c r="AG24">
        <f t="shared" si="11"/>
        <v>1.9591247859418441</v>
      </c>
      <c r="AH24">
        <f t="shared" si="11"/>
        <v>1.0045062621416041</v>
      </c>
      <c r="AI24">
        <f t="shared" si="11"/>
        <v>1.3148408811901973</v>
      </c>
      <c r="AJ24">
        <f t="shared" si="11"/>
        <v>0.16381043180126587</v>
      </c>
    </row>
    <row r="25" spans="1:36" ht="14.45" x14ac:dyDescent="0.35">
      <c r="A25" t="s">
        <v>4</v>
      </c>
      <c r="B25" t="s">
        <v>29</v>
      </c>
      <c r="C25">
        <v>238</v>
      </c>
      <c r="D25" s="1">
        <v>2.0227070249239349</v>
      </c>
      <c r="E25" s="1">
        <f t="shared" si="0"/>
        <v>1.9699815295299372</v>
      </c>
      <c r="F25" s="4">
        <f t="shared" si="1"/>
        <v>2.2110881520249495E-2</v>
      </c>
      <c r="G25">
        <f t="shared" si="2"/>
        <v>15.427248620541512</v>
      </c>
      <c r="H25">
        <f t="shared" si="3"/>
        <v>1.519183082168027</v>
      </c>
      <c r="I25">
        <f t="shared" si="3"/>
        <v>1.2537267572159101</v>
      </c>
      <c r="J25">
        <f t="shared" si="3"/>
        <v>3.0345115744028974</v>
      </c>
      <c r="K25">
        <f t="shared" si="3"/>
        <v>2.5005746465999352</v>
      </c>
      <c r="L25">
        <f t="shared" si="3"/>
        <v>4.3260242754418048</v>
      </c>
      <c r="N25">
        <f>1-[1]!nt_dist($D25,$C25,H25,TRUE)</f>
        <v>0.30879915282970538</v>
      </c>
      <c r="O25">
        <f>1-[1]!nt_dist($D25,$C25,I25,TRUE)</f>
        <v>0.22255787917129155</v>
      </c>
      <c r="P25">
        <f>1-[1]!nt_dist($D25,$C25,J25,TRUE)</f>
        <v>0.84365721851714293</v>
      </c>
      <c r="Q25">
        <f>1-[1]!nt_dist($D25,$C25,K25,TRUE)</f>
        <v>0.68365651871781519</v>
      </c>
      <c r="R25">
        <f>1-[1]!nt_dist($D25,$C25,L25,TRUE)</f>
        <v>0.98915007251053111</v>
      </c>
      <c r="T25">
        <f>1-[1]!nt_dist($E25,$C25,H25,TRUE)</f>
        <v>0.3274701861480418</v>
      </c>
      <c r="U25">
        <f>1-[1]!nt_dist($E25,$C25,I25,TRUE)</f>
        <v>0.23845130158924455</v>
      </c>
      <c r="V25">
        <f>1-[1]!nt_dist($E25,$C25,J25,TRUE)</f>
        <v>0.85594581523749769</v>
      </c>
      <c r="W25">
        <f>1-[1]!nt_dist($E25,$C25,K25,TRUE)</f>
        <v>0.70212059691824757</v>
      </c>
      <c r="X25">
        <f>1-[1]!nt_dist($E25,$C25,L25,TRUE)</f>
        <v>0.99057644783310717</v>
      </c>
      <c r="Z25">
        <f t="shared" si="4"/>
        <v>0.94298402081130017</v>
      </c>
      <c r="AA25">
        <f t="shared" si="5"/>
        <v>0.93334730273214883</v>
      </c>
      <c r="AB25">
        <f t="shared" si="6"/>
        <v>0.98564325392846852</v>
      </c>
      <c r="AC25">
        <f t="shared" si="7"/>
        <v>0.97370241197669594</v>
      </c>
      <c r="AD25">
        <f t="shared" si="8"/>
        <v>0.99856005528326841</v>
      </c>
      <c r="AF25">
        <f t="shared" si="11"/>
        <v>-1.5803271804440997</v>
      </c>
      <c r="AG25">
        <f t="shared" si="11"/>
        <v>-1.5011939878528708</v>
      </c>
      <c r="AH25">
        <f t="shared" si="11"/>
        <v>-2.1873978617230123</v>
      </c>
      <c r="AI25">
        <f t="shared" si="11"/>
        <v>-1.9382299357349873</v>
      </c>
      <c r="AJ25">
        <f t="shared" si="11"/>
        <v>-2.9802758226420654</v>
      </c>
    </row>
    <row r="26" spans="1:36" ht="14.45" x14ac:dyDescent="0.35">
      <c r="A26" t="s">
        <v>4</v>
      </c>
      <c r="B26" t="s">
        <v>30</v>
      </c>
      <c r="C26">
        <v>40</v>
      </c>
      <c r="D26" s="1">
        <v>2.39</v>
      </c>
      <c r="E26" s="1">
        <f t="shared" si="0"/>
        <v>2.0210753903062737</v>
      </c>
      <c r="F26" s="4">
        <f t="shared" si="1"/>
        <v>1.0824566495941091E-2</v>
      </c>
      <c r="G26">
        <f t="shared" si="2"/>
        <v>6.324555320336759</v>
      </c>
      <c r="H26">
        <f t="shared" si="3"/>
        <v>0.6228043432254049</v>
      </c>
      <c r="I26">
        <f t="shared" si="3"/>
        <v>0.51397786005993018</v>
      </c>
      <c r="J26">
        <f t="shared" si="3"/>
        <v>1.2440284586429167</v>
      </c>
      <c r="K26">
        <f t="shared" si="3"/>
        <v>1.0251356592513194</v>
      </c>
      <c r="L26">
        <f t="shared" si="3"/>
        <v>1.773497045398045</v>
      </c>
      <c r="N26">
        <f>1-[1]!nt_dist($D26,$C26,H26,TRUE)</f>
        <v>4.5144910114274683E-2</v>
      </c>
      <c r="O26">
        <f>1-[1]!nt_dist($D26,$C26,I26,TRUE)</f>
        <v>3.599751543603702E-2</v>
      </c>
      <c r="P26">
        <f>1-[1]!nt_dist($D26,$C26,J26,TRUE)</f>
        <v>0.13718891010130374</v>
      </c>
      <c r="Q26">
        <f>1-[1]!nt_dist($D26,$C26,K26,TRUE)</f>
        <v>9.5994422135563418E-2</v>
      </c>
      <c r="R26">
        <f>1-[1]!nt_dist($D26,$C26,L26,TRUE)</f>
        <v>0.28057641029103442</v>
      </c>
      <c r="T26">
        <f>1-[1]!nt_dist($E26,$C26,H26,TRUE)</f>
        <v>8.8191227226521507E-2</v>
      </c>
      <c r="U26">
        <f>1-[1]!nt_dist($E26,$C26,I26,TRUE)</f>
        <v>7.2392132053992198E-2</v>
      </c>
      <c r="V26">
        <f>1-[1]!nt_dist($E26,$C26,J26,TRUE)</f>
        <v>0.22792977616540588</v>
      </c>
      <c r="W26">
        <f>1-[1]!nt_dist($E26,$C26,K26,TRUE)</f>
        <v>0.16870437639430258</v>
      </c>
      <c r="X26">
        <f>1-[1]!nt_dist($E26,$C26,L26,TRUE)</f>
        <v>0.40941368488801733</v>
      </c>
      <c r="Z26">
        <f t="shared" si="4"/>
        <v>0.51189796915195185</v>
      </c>
      <c r="AA26">
        <f t="shared" si="5"/>
        <v>0.49725729046340295</v>
      </c>
      <c r="AB26">
        <f t="shared" si="6"/>
        <v>0.60189112808915057</v>
      </c>
      <c r="AC26">
        <f t="shared" si="7"/>
        <v>0.56900967353212839</v>
      </c>
      <c r="AD26">
        <f t="shared" si="8"/>
        <v>0.68531273049111086</v>
      </c>
      <c r="AF26">
        <f t="shared" si="11"/>
        <v>-2.9828208432362991E-2</v>
      </c>
      <c r="AG26">
        <f t="shared" si="11"/>
        <v>6.8750074318545719E-3</v>
      </c>
      <c r="AH26">
        <f t="shared" si="11"/>
        <v>-0.25824511223044322</v>
      </c>
      <c r="AI26">
        <f t="shared" si="11"/>
        <v>-0.17385342962841929</v>
      </c>
      <c r="AJ26">
        <f t="shared" si="11"/>
        <v>-0.4826073786081444</v>
      </c>
    </row>
    <row r="27" spans="1:36" ht="14.45" x14ac:dyDescent="0.35">
      <c r="A27" t="s">
        <v>4</v>
      </c>
      <c r="B27" t="s">
        <v>31</v>
      </c>
      <c r="C27">
        <v>426</v>
      </c>
      <c r="D27" s="1">
        <v>5.2402290026295608</v>
      </c>
      <c r="E27" s="1">
        <f t="shared" si="0"/>
        <v>1.9655482824700288</v>
      </c>
      <c r="F27" s="4">
        <f t="shared" si="1"/>
        <v>1.2641115168684051E-7</v>
      </c>
      <c r="G27">
        <f t="shared" si="2"/>
        <v>20.639767440550294</v>
      </c>
      <c r="H27">
        <f t="shared" si="3"/>
        <v>2.0324807285348507</v>
      </c>
      <c r="I27">
        <f t="shared" si="3"/>
        <v>1.6773327078217106</v>
      </c>
      <c r="J27">
        <f t="shared" si="3"/>
        <v>4.0598044882701512</v>
      </c>
      <c r="K27">
        <f t="shared" si="3"/>
        <v>3.3454623337591154</v>
      </c>
      <c r="L27">
        <f t="shared" si="3"/>
        <v>5.7876901567792212</v>
      </c>
      <c r="N27">
        <f>1-[1]!nt_dist($D27,$C27,H27,TRUE)</f>
        <v>8.037087518860675E-4</v>
      </c>
      <c r="O27">
        <f>1-[1]!nt_dist($D27,$C27,I27,TRUE)</f>
        <v>2.2899617764948754E-4</v>
      </c>
      <c r="P27">
        <f>1-[1]!nt_dist($D27,$C27,J27,TRUE)</f>
        <v>0.12325963958713393</v>
      </c>
      <c r="Q27">
        <f>1-[1]!nt_dist($D27,$C27,K27,TRUE)</f>
        <v>3.130012490510381E-2</v>
      </c>
      <c r="R27">
        <f>1-[1]!nt_dist($D27,$C27,L27,TRUE)</f>
        <v>0.70605619716723134</v>
      </c>
      <c r="T27">
        <f>1-[1]!nt_dist($E27,$C27,H27,TRUE)</f>
        <v>0.52708074173994579</v>
      </c>
      <c r="U27">
        <f>1-[1]!nt_dist($E27,$C27,I27,TRUE)</f>
        <v>0.38728107120752375</v>
      </c>
      <c r="V27">
        <f>1-[1]!nt_dist($E27,$C27,J27,TRUE)</f>
        <v>0.9817212430738339</v>
      </c>
      <c r="W27">
        <f>1-[1]!nt_dist($E27,$C27,K27,TRUE)</f>
        <v>0.91589015346632086</v>
      </c>
      <c r="X27">
        <f>1-[1]!nt_dist($E27,$C27,L27,TRUE)</f>
        <v>0.99993180854634911</v>
      </c>
      <c r="Z27">
        <f t="shared" si="4"/>
        <v>1.5248304258526791E-3</v>
      </c>
      <c r="AA27">
        <f t="shared" si="5"/>
        <v>5.9129194446681441E-4</v>
      </c>
      <c r="AB27">
        <f t="shared" si="6"/>
        <v>0.12555462200369616</v>
      </c>
      <c r="AC27">
        <f t="shared" si="7"/>
        <v>3.4174540240053779E-2</v>
      </c>
      <c r="AD27">
        <f t="shared" si="8"/>
        <v>0.7061043474491131</v>
      </c>
      <c r="AF27">
        <f t="shared" si="11"/>
        <v>2.9626874224388162</v>
      </c>
      <c r="AG27">
        <f t="shared" si="11"/>
        <v>3.2430477524503361</v>
      </c>
      <c r="AH27">
        <f t="shared" si="11"/>
        <v>1.147659288237965</v>
      </c>
      <c r="AI27">
        <f t="shared" si="11"/>
        <v>1.8226984151508427</v>
      </c>
      <c r="AJ27">
        <f t="shared" si="11"/>
        <v>-0.54203948535155588</v>
      </c>
    </row>
    <row r="28" spans="1:36" ht="14.45" x14ac:dyDescent="0.35">
      <c r="D28" s="1"/>
      <c r="E28" s="1"/>
      <c r="F28" s="4"/>
    </row>
    <row r="29" spans="1:36" ht="14.45" x14ac:dyDescent="0.35">
      <c r="D29" s="1"/>
      <c r="E29" s="1"/>
      <c r="F29" s="4"/>
    </row>
    <row r="30" spans="1:36" ht="14.45" x14ac:dyDescent="0.35">
      <c r="D30" s="1"/>
      <c r="E30" s="1"/>
      <c r="F30" s="4"/>
    </row>
    <row r="31" spans="1:36" ht="14.45" x14ac:dyDescent="0.35">
      <c r="D31" s="1"/>
      <c r="E31" s="1"/>
      <c r="F31" s="4"/>
    </row>
    <row r="32" spans="1:36" ht="14.45" x14ac:dyDescent="0.35">
      <c r="D32" s="1"/>
      <c r="E32" s="1"/>
      <c r="F32" s="4"/>
    </row>
    <row r="33" spans="4:36" ht="14.45" x14ac:dyDescent="0.35">
      <c r="D33" s="1"/>
      <c r="E33" s="1"/>
      <c r="F33" s="4"/>
    </row>
    <row r="34" spans="4:36" ht="14.45" x14ac:dyDescent="0.35">
      <c r="D34" s="1"/>
      <c r="E34" s="1"/>
      <c r="F34" s="4"/>
    </row>
    <row r="35" spans="4:36" ht="14.45" x14ac:dyDescent="0.35">
      <c r="D35" s="1"/>
      <c r="E35" s="1"/>
      <c r="F35" s="1"/>
    </row>
    <row r="36" spans="4:36" ht="14.45" x14ac:dyDescent="0.35">
      <c r="D36" s="1"/>
      <c r="E36" s="1"/>
      <c r="F36" s="1"/>
    </row>
    <row r="37" spans="4:36" ht="14.45" x14ac:dyDescent="0.35">
      <c r="D37" s="1"/>
      <c r="E37" s="1"/>
      <c r="F37" s="1"/>
    </row>
    <row r="38" spans="4:36" ht="14.45" x14ac:dyDescent="0.35">
      <c r="D38" s="1"/>
      <c r="E38" s="1"/>
      <c r="F38" s="1"/>
    </row>
    <row r="41" spans="4:36" x14ac:dyDescent="0.25">
      <c r="H41" t="s">
        <v>50</v>
      </c>
      <c r="J41" t="s">
        <v>48</v>
      </c>
      <c r="L41" t="s">
        <v>49</v>
      </c>
    </row>
    <row r="42" spans="4:36" x14ac:dyDescent="0.25">
      <c r="H42" s="2">
        <v>9.8000000000000004E-2</v>
      </c>
      <c r="I42" s="3">
        <v>8.1000000000000003E-2</v>
      </c>
      <c r="J42" s="2">
        <v>0.193</v>
      </c>
      <c r="K42" s="3">
        <v>0.16</v>
      </c>
      <c r="L42" s="2">
        <v>0.27</v>
      </c>
    </row>
    <row r="45" spans="4:36" x14ac:dyDescent="0.25">
      <c r="AF45">
        <f>SUM(AF1:AF40)</f>
        <v>6.3532685115663696</v>
      </c>
      <c r="AG45">
        <f>SUM(AG1:AG40)</f>
        <v>7.3297662846690415</v>
      </c>
      <c r="AH45">
        <f>SUM(AH1:AH40)</f>
        <v>-1.5797800299251819E-2</v>
      </c>
      <c r="AI45">
        <f>SUM(AI1:AI40)</f>
        <v>2.3882263494227711</v>
      </c>
      <c r="AJ45">
        <f>SUM(AJ1:AJ40)</f>
        <v>-6.5343393449744474</v>
      </c>
    </row>
    <row r="46" spans="4:36" x14ac:dyDescent="0.25">
      <c r="AF46">
        <f>COUNT(AF1:AF40)</f>
        <v>11</v>
      </c>
      <c r="AG46">
        <f>COUNT(AG1:AG40)</f>
        <v>11</v>
      </c>
      <c r="AH46">
        <f>COUNT(AH1:AH40)</f>
        <v>11</v>
      </c>
      <c r="AI46">
        <f>COUNT(AI1:AI40)</f>
        <v>11</v>
      </c>
      <c r="AJ46">
        <f>COUNT(AJ1:AJ40)</f>
        <v>11</v>
      </c>
    </row>
    <row r="47" spans="4:36" x14ac:dyDescent="0.25">
      <c r="AF47">
        <f>SQRT(AF46)</f>
        <v>3.3166247903553998</v>
      </c>
      <c r="AG47">
        <f t="shared" ref="AG47:AJ47" si="12">SQRT(AG46)</f>
        <v>3.3166247903553998</v>
      </c>
      <c r="AH47">
        <f t="shared" si="12"/>
        <v>3.3166247903553998</v>
      </c>
      <c r="AI47">
        <f t="shared" si="12"/>
        <v>3.3166247903553998</v>
      </c>
      <c r="AJ47">
        <f t="shared" si="12"/>
        <v>3.3166247903553998</v>
      </c>
    </row>
    <row r="48" spans="4:36" x14ac:dyDescent="0.25">
      <c r="AF48">
        <f>AF45/AF47</f>
        <v>1.9155825313859431</v>
      </c>
      <c r="AG48">
        <f t="shared" ref="AG48:AJ48" si="13">AG45/AG47</f>
        <v>2.2100076879313217</v>
      </c>
      <c r="AH48">
        <f t="shared" si="13"/>
        <v>-4.7632160095984121E-3</v>
      </c>
      <c r="AI48">
        <f t="shared" si="13"/>
        <v>0.72007733777050364</v>
      </c>
      <c r="AJ48">
        <f t="shared" si="13"/>
        <v>-1.9701774418306288</v>
      </c>
    </row>
    <row r="49" spans="6:36" x14ac:dyDescent="0.25">
      <c r="H49">
        <f>AF49</f>
        <v>0.972290872587949</v>
      </c>
      <c r="I49">
        <f>AG49</f>
        <v>0.98644768562974916</v>
      </c>
      <c r="J49">
        <f>AH49</f>
        <v>0.49809975892860564</v>
      </c>
      <c r="K49">
        <f>AI49</f>
        <v>0.76426131008800136</v>
      </c>
      <c r="L49">
        <f>AJ49</f>
        <v>2.4409018968041742E-2</v>
      </c>
      <c r="AF49">
        <f>NORMSDIST(AF48)</f>
        <v>0.972290872587949</v>
      </c>
      <c r="AG49">
        <f t="shared" ref="AG49:AJ49" si="14">NORMSDIST(AG48)</f>
        <v>0.98644768562974916</v>
      </c>
      <c r="AH49">
        <f t="shared" si="14"/>
        <v>0.49809975892860564</v>
      </c>
      <c r="AI49">
        <f t="shared" si="14"/>
        <v>0.76426131008800136</v>
      </c>
      <c r="AJ49">
        <f t="shared" si="14"/>
        <v>2.4409018968041742E-2</v>
      </c>
    </row>
    <row r="51" spans="6:36" x14ac:dyDescent="0.25">
      <c r="H51" s="4">
        <f>H$42/0.375</f>
        <v>0.26133333333333336</v>
      </c>
      <c r="I51" s="4"/>
      <c r="J51" s="4">
        <f>J$42/0.375</f>
        <v>0.51466666666666672</v>
      </c>
      <c r="K51" s="4"/>
      <c r="L51" s="4">
        <f>L$42/0.375</f>
        <v>0.72000000000000008</v>
      </c>
      <c r="N51">
        <v>0.02</v>
      </c>
      <c r="O51">
        <f>N51*8/(1+7*N51)</f>
        <v>0.14035087719298245</v>
      </c>
      <c r="AA51" s="2"/>
    </row>
    <row r="52" spans="6:36" x14ac:dyDescent="0.25">
      <c r="O52">
        <f>SQRT(O51)</f>
        <v>0.3746343246326776</v>
      </c>
    </row>
    <row r="53" spans="6:36" x14ac:dyDescent="0.25">
      <c r="H53" s="4">
        <f>H$42/0.523</f>
        <v>0.18738049713193117</v>
      </c>
      <c r="J53" s="4">
        <f>J$42/0.523</f>
        <v>0.36902485659655831</v>
      </c>
      <c r="L53" s="4">
        <f>L$42/0.523</f>
        <v>0.51625239005736134</v>
      </c>
      <c r="N53">
        <v>4.4999999999999998E-2</v>
      </c>
      <c r="O53">
        <f>N53*8/(1+7*N53)</f>
        <v>0.27376425855513309</v>
      </c>
    </row>
    <row r="54" spans="6:36" x14ac:dyDescent="0.25">
      <c r="O54">
        <f>SQRT(O53)</f>
        <v>0.52322486423633685</v>
      </c>
    </row>
    <row r="55" spans="6:36" x14ac:dyDescent="0.25">
      <c r="H55" s="4">
        <f>H$42/0.613</f>
        <v>0.15986949429037522</v>
      </c>
      <c r="J55" s="4">
        <f>J$42/0.613</f>
        <v>0.31484502446982054</v>
      </c>
      <c r="L55" s="4">
        <f>L$42/0.613</f>
        <v>0.44045676998368682</v>
      </c>
      <c r="N55">
        <v>7.0000000000000007E-2</v>
      </c>
      <c r="O55">
        <f>N55*8/(1+7*N55)</f>
        <v>0.37583892617449666</v>
      </c>
    </row>
    <row r="56" spans="6:36" x14ac:dyDescent="0.25">
      <c r="O56">
        <f>SQRT(O55)</f>
        <v>0.61305703337821404</v>
      </c>
    </row>
    <row r="57" spans="6:36" x14ac:dyDescent="0.25">
      <c r="F57" s="2"/>
    </row>
    <row r="63" spans="6:36" x14ac:dyDescent="0.25">
      <c r="F63" s="2"/>
      <c r="H63" s="2"/>
      <c r="J63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tabSelected="1" topLeftCell="A25" zoomScale="75" zoomScaleNormal="75" workbookViewId="0">
      <selection activeCell="G43" sqref="G43"/>
    </sheetView>
  </sheetViews>
  <sheetFormatPr defaultRowHeight="15" x14ac:dyDescent="0.25"/>
  <sheetData>
    <row r="1" spans="4:6" ht="14.45" x14ac:dyDescent="0.35">
      <c r="D1" s="1"/>
      <c r="E1" s="1"/>
      <c r="F1" s="4"/>
    </row>
    <row r="2" spans="4:6" ht="14.45" x14ac:dyDescent="0.35">
      <c r="D2" s="1"/>
      <c r="E2" s="1"/>
      <c r="F2" s="4"/>
    </row>
    <row r="3" spans="4:6" ht="14.45" x14ac:dyDescent="0.35">
      <c r="D3" s="1"/>
      <c r="E3" s="1"/>
      <c r="F3" s="4"/>
    </row>
    <row r="4" spans="4:6" ht="14.45" x14ac:dyDescent="0.35">
      <c r="D4" s="1"/>
      <c r="E4" s="1"/>
      <c r="F4" s="4"/>
    </row>
    <row r="5" spans="4:6" ht="14.45" x14ac:dyDescent="0.35">
      <c r="D5" s="1"/>
      <c r="E5" s="1"/>
      <c r="F5" s="4"/>
    </row>
    <row r="6" spans="4:6" ht="14.45" x14ac:dyDescent="0.35">
      <c r="D6" s="1"/>
      <c r="E6" s="1"/>
      <c r="F6" s="4"/>
    </row>
    <row r="7" spans="4:6" ht="14.45" x14ac:dyDescent="0.35">
      <c r="D7" s="1"/>
      <c r="E7" s="1"/>
      <c r="F7" s="4"/>
    </row>
    <row r="8" spans="4:6" ht="14.45" x14ac:dyDescent="0.35">
      <c r="D8" s="1"/>
      <c r="E8" s="1"/>
      <c r="F8" s="4"/>
    </row>
    <row r="9" spans="4:6" ht="14.45" x14ac:dyDescent="0.35">
      <c r="D9" s="1"/>
      <c r="E9" s="1"/>
      <c r="F9" s="4"/>
    </row>
    <row r="10" spans="4:6" ht="14.45" x14ac:dyDescent="0.35">
      <c r="D10" s="1"/>
      <c r="E10" s="1"/>
      <c r="F10" s="4"/>
    </row>
    <row r="11" spans="4:6" ht="14.45" x14ac:dyDescent="0.35">
      <c r="D11" s="1"/>
      <c r="E11" s="1"/>
      <c r="F11" s="4"/>
    </row>
    <row r="12" spans="4:6" ht="14.45" x14ac:dyDescent="0.35">
      <c r="D12" s="1"/>
      <c r="E12" s="1"/>
      <c r="F12" s="4"/>
    </row>
    <row r="13" spans="4:6" ht="14.45" x14ac:dyDescent="0.35">
      <c r="D13" s="1"/>
      <c r="E13" s="1"/>
      <c r="F13" s="4"/>
    </row>
    <row r="14" spans="4:6" ht="14.45" x14ac:dyDescent="0.35">
      <c r="D14" s="1"/>
      <c r="E14" s="1"/>
      <c r="F14" s="4"/>
    </row>
    <row r="15" spans="4:6" ht="14.45" x14ac:dyDescent="0.35">
      <c r="D15" s="1"/>
      <c r="E15" s="1"/>
      <c r="F15" s="4"/>
    </row>
    <row r="16" spans="4:6" ht="14.45" x14ac:dyDescent="0.35">
      <c r="D16" s="1"/>
      <c r="E16" s="1"/>
      <c r="F16" s="4"/>
    </row>
    <row r="17" spans="1:36" ht="14.45" x14ac:dyDescent="0.35">
      <c r="D17" s="1"/>
      <c r="E17" s="1"/>
      <c r="F17" s="4"/>
    </row>
    <row r="18" spans="1:36" ht="14.45" x14ac:dyDescent="0.35">
      <c r="D18" s="1"/>
      <c r="E18" s="1"/>
      <c r="F18" s="4"/>
    </row>
    <row r="19" spans="1:36" ht="14.45" x14ac:dyDescent="0.35">
      <c r="D19" s="1"/>
      <c r="E19" s="1"/>
      <c r="F19" s="4"/>
    </row>
    <row r="20" spans="1:36" ht="14.45" x14ac:dyDescent="0.35">
      <c r="D20" s="1"/>
      <c r="E20" s="1"/>
      <c r="F20" s="4"/>
    </row>
    <row r="21" spans="1:36" ht="14.45" x14ac:dyDescent="0.35">
      <c r="D21" s="1"/>
      <c r="E21" s="1"/>
      <c r="F21" s="4"/>
    </row>
    <row r="22" spans="1:36" ht="14.45" x14ac:dyDescent="0.35">
      <c r="D22" s="1"/>
      <c r="E22" s="1"/>
      <c r="F22" s="4"/>
    </row>
    <row r="23" spans="1:36" ht="14.45" x14ac:dyDescent="0.35">
      <c r="D23" s="1"/>
      <c r="E23" s="1"/>
      <c r="F23" s="4"/>
    </row>
    <row r="24" spans="1:36" ht="14.45" x14ac:dyDescent="0.35">
      <c r="D24" s="1"/>
      <c r="E24" s="1"/>
      <c r="F24" s="4"/>
    </row>
    <row r="25" spans="1:36" ht="14.45" x14ac:dyDescent="0.35">
      <c r="D25" s="1"/>
      <c r="E25" s="1"/>
      <c r="F25" s="4"/>
    </row>
    <row r="26" spans="1:36" ht="14.45" x14ac:dyDescent="0.35">
      <c r="D26" s="1"/>
      <c r="E26" s="1"/>
      <c r="F26" s="4"/>
    </row>
    <row r="27" spans="1:36" ht="14.45" x14ac:dyDescent="0.35">
      <c r="D27" s="1"/>
      <c r="E27" s="1"/>
      <c r="F27" s="4"/>
    </row>
    <row r="28" spans="1:36" ht="14.45" x14ac:dyDescent="0.35">
      <c r="A28" t="s">
        <v>5</v>
      </c>
      <c r="B28" t="s">
        <v>32</v>
      </c>
      <c r="C28">
        <v>241</v>
      </c>
      <c r="D28" s="1">
        <v>4.3010994843131387</v>
      </c>
      <c r="E28" s="1">
        <f t="shared" ref="E28:E34" si="0">TINV(0.05,C28)</f>
        <v>1.9698562125960952</v>
      </c>
      <c r="F28" s="4">
        <f t="shared" ref="F28:F34" si="1">TDIST(D28,C28,1)</f>
        <v>1.2352712131018567E-5</v>
      </c>
      <c r="G28">
        <f t="shared" ref="G28:G34" si="2">SQRT(C28)</f>
        <v>15.524174696260024</v>
      </c>
      <c r="H28">
        <f t="shared" ref="H28:L32" si="3">H$42/SQRT(1-H$42*H$42)*$G28</f>
        <v>-7.762184376041141E-2</v>
      </c>
      <c r="I28">
        <f t="shared" si="3"/>
        <v>1.2616036520264617</v>
      </c>
      <c r="J28">
        <f t="shared" si="3"/>
        <v>2.7755811053233024</v>
      </c>
      <c r="K28">
        <f t="shared" si="3"/>
        <v>2.5162852177780919</v>
      </c>
      <c r="L28">
        <f t="shared" si="3"/>
        <v>4.9179290709552683</v>
      </c>
      <c r="N28">
        <f>1-[1]!nt_dist($D28,$C28,H28,TRUE)</f>
        <v>8.7866131657232671E-6</v>
      </c>
      <c r="O28">
        <f>1-[1]!nt_dist($D28,$C28,I28,TRUE)</f>
        <v>1.4464241879318385E-3</v>
      </c>
      <c r="P28">
        <f>1-[1]!nt_dist($D28,$C28,J28,TRUE)</f>
        <v>6.7747569547226827E-2</v>
      </c>
      <c r="Q28">
        <f>1-[1]!nt_dist($D28,$C28,K28,TRUE)</f>
        <v>4.0293801094673176E-2</v>
      </c>
      <c r="R28">
        <f>1-[1]!nt_dist($D28,$C28,L28,TRUE)</f>
        <v>0.72898445413027191</v>
      </c>
      <c r="T28">
        <f>1-[1]!nt_dist($E28,$C28,H28,TRUE)</f>
        <v>2.0811133027587525E-2</v>
      </c>
      <c r="U28">
        <f>1-[1]!nt_dist($E28,$C28,I28,TRUE)</f>
        <v>0.2409079981834813</v>
      </c>
      <c r="V28">
        <f>1-[1]!nt_dist($E28,$C28,J28,TRUE)</f>
        <v>0.7894575673049733</v>
      </c>
      <c r="W28">
        <f>1-[1]!nt_dist($E28,$C28,K28,TRUE)</f>
        <v>0.70756427030310842</v>
      </c>
      <c r="X28">
        <f>1-[1]!nt_dist($E28,$C28,L28,TRUE)</f>
        <v>0.9983498182395163</v>
      </c>
      <c r="Z28">
        <f t="shared" ref="Z28:AD34" si="4">N28/T28</f>
        <v>4.2220734229489628E-4</v>
      </c>
      <c r="AA28">
        <f t="shared" si="4"/>
        <v>6.0040521644707167E-3</v>
      </c>
      <c r="AB28">
        <f t="shared" si="4"/>
        <v>8.5815339991611533E-2</v>
      </c>
      <c r="AC28">
        <f t="shared" si="4"/>
        <v>5.6947195874393154E-2</v>
      </c>
      <c r="AD28">
        <f t="shared" si="4"/>
        <v>0.73018939935879235</v>
      </c>
      <c r="AF28">
        <f t="shared" ref="AF28:AJ34" si="5">-NORMSINV(Z28)</f>
        <v>3.3378100019558405</v>
      </c>
      <c r="AG28">
        <f t="shared" si="5"/>
        <v>2.5119060768672856</v>
      </c>
      <c r="AH28">
        <f t="shared" si="5"/>
        <v>1.366982853661096</v>
      </c>
      <c r="AI28">
        <f t="shared" si="5"/>
        <v>1.5809284791763705</v>
      </c>
      <c r="AJ28">
        <f t="shared" si="5"/>
        <v>-0.61338590856096709</v>
      </c>
    </row>
    <row r="29" spans="1:36" ht="14.45" x14ac:dyDescent="0.35">
      <c r="A29" t="s">
        <v>5</v>
      </c>
      <c r="B29" t="s">
        <v>33</v>
      </c>
      <c r="C29">
        <v>55</v>
      </c>
      <c r="D29" s="1">
        <v>2.5048971643405982</v>
      </c>
      <c r="E29" s="1">
        <f t="shared" si="0"/>
        <v>2.0040447832891455</v>
      </c>
      <c r="F29" s="4">
        <f t="shared" si="1"/>
        <v>7.6204302212424108E-3</v>
      </c>
      <c r="G29">
        <f t="shared" si="2"/>
        <v>7.416198487095663</v>
      </c>
      <c r="H29">
        <f t="shared" si="3"/>
        <v>-3.7081455956574798E-2</v>
      </c>
      <c r="I29">
        <f t="shared" si="3"/>
        <v>0.60269246375635444</v>
      </c>
      <c r="J29">
        <f t="shared" si="3"/>
        <v>1.3259487732426123</v>
      </c>
      <c r="K29">
        <f t="shared" si="3"/>
        <v>1.2020781130273424</v>
      </c>
      <c r="L29">
        <f t="shared" si="3"/>
        <v>2.3493898290418556</v>
      </c>
      <c r="N29">
        <f>1-[1]!nt_dist($D29,$C29,H29,TRUE)</f>
        <v>6.894543276202092E-3</v>
      </c>
      <c r="O29">
        <f>1-[1]!nt_dist($D29,$C29,I29,TRUE)</f>
        <v>3.2896951364983051E-2</v>
      </c>
      <c r="P29">
        <f>1-[1]!nt_dist($D29,$C29,J29,TRUE)</f>
        <v>0.1280102031772673</v>
      </c>
      <c r="Q29">
        <f>1-[1]!nt_dist($D29,$C29,K29,TRUE)</f>
        <v>0.1044850861367228</v>
      </c>
      <c r="R29">
        <f>1-[1]!nt_dist($D29,$C29,L29,TRUE)</f>
        <v>0.44431983803182984</v>
      </c>
      <c r="T29">
        <f>1-[1]!nt_dist($E29,$C29,H29,TRUE)</f>
        <v>2.2944947336455579E-2</v>
      </c>
      <c r="U29">
        <f>1-[1]!nt_dist($E29,$C29,I29,TRUE)</f>
        <v>8.5698981542887132E-2</v>
      </c>
      <c r="V29">
        <f>1-[1]!nt_dist($E29,$C29,J29,TRUE)</f>
        <v>0.25555428110103862</v>
      </c>
      <c r="W29">
        <f>1-[1]!nt_dist($E29,$C29,K29,TRUE)</f>
        <v>0.21804574893393081</v>
      </c>
      <c r="X29">
        <f>1-[1]!nt_dist($E29,$C29,L29,TRUE)</f>
        <v>0.63617590761252041</v>
      </c>
      <c r="Z29">
        <f t="shared" si="4"/>
        <v>0.30048198303108969</v>
      </c>
      <c r="AA29">
        <f t="shared" si="4"/>
        <v>0.38386630474155781</v>
      </c>
      <c r="AB29">
        <f t="shared" si="4"/>
        <v>0.50091198873970677</v>
      </c>
      <c r="AC29">
        <f t="shared" si="4"/>
        <v>0.47918882458186529</v>
      </c>
      <c r="AD29">
        <f t="shared" si="4"/>
        <v>0.69842292472108902</v>
      </c>
      <c r="AF29">
        <f t="shared" si="5"/>
        <v>0.52301478271628399</v>
      </c>
      <c r="AG29">
        <f t="shared" si="5"/>
        <v>0.29534203379030621</v>
      </c>
      <c r="AH29">
        <f t="shared" si="5"/>
        <v>-2.286018752169796E-3</v>
      </c>
      <c r="AI29">
        <f t="shared" si="5"/>
        <v>5.2189562946111913E-2</v>
      </c>
      <c r="AJ29">
        <f t="shared" si="5"/>
        <v>-0.51987005114799212</v>
      </c>
    </row>
    <row r="30" spans="1:36" ht="14.45" x14ac:dyDescent="0.35">
      <c r="A30" t="s">
        <v>5</v>
      </c>
      <c r="B30" t="s">
        <v>34</v>
      </c>
      <c r="C30">
        <v>80</v>
      </c>
      <c r="D30" s="1">
        <v>2.69</v>
      </c>
      <c r="E30" s="1">
        <f t="shared" si="0"/>
        <v>1.9900634212544475</v>
      </c>
      <c r="F30" s="4">
        <f t="shared" si="1"/>
        <v>4.3473659783556584E-3</v>
      </c>
      <c r="G30">
        <f t="shared" si="2"/>
        <v>8.9442719099991592</v>
      </c>
      <c r="H30">
        <f t="shared" si="3"/>
        <v>-4.4721918577471959E-2</v>
      </c>
      <c r="I30">
        <f t="shared" si="3"/>
        <v>0.72687446045625403</v>
      </c>
      <c r="J30">
        <f t="shared" si="3"/>
        <v>1.5991543898464651</v>
      </c>
      <c r="K30">
        <f t="shared" si="3"/>
        <v>1.4497607525854996</v>
      </c>
      <c r="L30">
        <f t="shared" si="3"/>
        <v>2.8334707451669288</v>
      </c>
      <c r="N30">
        <f>1-[1]!nt_dist($D30,$C30,H30,TRUE)</f>
        <v>3.8197160830722998E-3</v>
      </c>
      <c r="O30">
        <f>1-[1]!nt_dist($D30,$C30,I30,TRUE)</f>
        <v>2.7911051235514295E-2</v>
      </c>
      <c r="P30">
        <f>1-[1]!nt_dist($D30,$C30,J30,TRUE)</f>
        <v>0.14483131856003673</v>
      </c>
      <c r="Q30">
        <f>1-[1]!nt_dist($D30,$C30,K30,TRUE)</f>
        <v>0.11409447590514399</v>
      </c>
      <c r="R30">
        <f>1-[1]!nt_dist($D30,$C30,L30,TRUE)</f>
        <v>0.55909231623591471</v>
      </c>
      <c r="T30">
        <f>1-[1]!nt_dist($E30,$C30,H30,TRUE)</f>
        <v>2.252684434603025E-2</v>
      </c>
      <c r="U30">
        <f>1-[1]!nt_dist($E30,$C30,I30,TRUE)</f>
        <v>0.10715880016794133</v>
      </c>
      <c r="V30">
        <f>1-[1]!nt_dist($E30,$C30,J30,TRUE)</f>
        <v>0.35197365749692178</v>
      </c>
      <c r="W30">
        <f>1-[1]!nt_dist($E30,$C30,K30,TRUE)</f>
        <v>0.29889264467898102</v>
      </c>
      <c r="X30">
        <f>1-[1]!nt_dist($E30,$C30,L30,TRUE)</f>
        <v>0.7993605208142387</v>
      </c>
      <c r="Z30">
        <f t="shared" si="4"/>
        <v>0.16956285684752032</v>
      </c>
      <c r="AA30">
        <f t="shared" si="4"/>
        <v>0.26046438735569605</v>
      </c>
      <c r="AB30">
        <f t="shared" si="4"/>
        <v>0.41148340358767721</v>
      </c>
      <c r="AC30">
        <f t="shared" si="4"/>
        <v>0.38172393311211994</v>
      </c>
      <c r="AD30">
        <f t="shared" si="4"/>
        <v>0.69942447954074116</v>
      </c>
      <c r="AF30">
        <f t="shared" si="5"/>
        <v>0.95589415225591912</v>
      </c>
      <c r="AG30">
        <f t="shared" si="5"/>
        <v>0.64191438333163453</v>
      </c>
      <c r="AH30">
        <f t="shared" si="5"/>
        <v>0.22373076307266312</v>
      </c>
      <c r="AI30">
        <f t="shared" si="5"/>
        <v>0.30095623678896066</v>
      </c>
      <c r="AJ30">
        <f t="shared" si="5"/>
        <v>-0.52274597343470131</v>
      </c>
    </row>
    <row r="31" spans="1:36" x14ac:dyDescent="0.25">
      <c r="A31" t="s">
        <v>5</v>
      </c>
      <c r="B31" t="s">
        <v>35</v>
      </c>
      <c r="C31">
        <v>79</v>
      </c>
      <c r="D31" s="1">
        <v>2.2799999999999998</v>
      </c>
      <c r="E31" s="1">
        <f t="shared" si="0"/>
        <v>1.9904502102301287</v>
      </c>
      <c r="F31" s="4">
        <f t="shared" si="1"/>
        <v>1.2652268160826282E-2</v>
      </c>
      <c r="G31">
        <f t="shared" si="2"/>
        <v>8.8881944173155887</v>
      </c>
      <c r="H31">
        <f t="shared" si="3"/>
        <v>-4.4441527609145097E-2</v>
      </c>
      <c r="I31">
        <f t="shared" si="3"/>
        <v>0.72231720888247963</v>
      </c>
      <c r="J31">
        <f t="shared" si="3"/>
        <v>1.5891282446779287</v>
      </c>
      <c r="K31">
        <f t="shared" si="3"/>
        <v>1.4406712538745812</v>
      </c>
      <c r="L31">
        <f t="shared" si="3"/>
        <v>2.8157058631754079</v>
      </c>
      <c r="N31">
        <f>1-[1]!nt_dist($D31,$C31,H31,TRUE)</f>
        <v>1.1290007763553489E-2</v>
      </c>
      <c r="O31">
        <f>1-[1]!nt_dist($D31,$C31,I31,TRUE)</f>
        <v>6.3534415201260797E-2</v>
      </c>
      <c r="P31">
        <f>1-[1]!nt_dist($D31,$C31,J31,TRUE)</f>
        <v>0.25057410311725803</v>
      </c>
      <c r="Q31">
        <f>1-[1]!nt_dist($D31,$C31,K31,TRUE)</f>
        <v>0.20645552943184364</v>
      </c>
      <c r="R31">
        <f>1-[1]!nt_dist($D31,$C31,L31,TRUE)</f>
        <v>0.70342397441843263</v>
      </c>
      <c r="T31">
        <f>1-[1]!nt_dist($E31,$C31,H31,TRUE)</f>
        <v>2.2542039378270484E-2</v>
      </c>
      <c r="U31">
        <f>1-[1]!nt_dist($E31,$C31,I31,TRUE)</f>
        <v>0.10631028523982067</v>
      </c>
      <c r="V31">
        <f>1-[1]!nt_dist($E31,$C31,J31,TRUE)</f>
        <v>0.34821514410953502</v>
      </c>
      <c r="W31">
        <f>1-[1]!nt_dist($E31,$C31,K31,TRUE)</f>
        <v>0.2957076137442608</v>
      </c>
      <c r="X31">
        <f>1-[1]!nt_dist($E31,$C31,L31,TRUE)</f>
        <v>0.7942792172235098</v>
      </c>
      <c r="Z31">
        <f t="shared" si="4"/>
        <v>0.50084234057529642</v>
      </c>
      <c r="AA31">
        <f t="shared" si="4"/>
        <v>0.59763187595571132</v>
      </c>
      <c r="AB31">
        <f t="shared" si="4"/>
        <v>0.71959565043626339</v>
      </c>
      <c r="AC31">
        <f t="shared" si="4"/>
        <v>0.69817454754612518</v>
      </c>
      <c r="AD31">
        <f t="shared" si="4"/>
        <v>0.88561296728539407</v>
      </c>
      <c r="AF31">
        <f t="shared" si="5"/>
        <v>-2.1114362717604535E-3</v>
      </c>
      <c r="AG31">
        <f t="shared" si="5"/>
        <v>-0.24722222228206822</v>
      </c>
      <c r="AH31">
        <f t="shared" si="5"/>
        <v>-0.58164073439145147</v>
      </c>
      <c r="AI31">
        <f t="shared" si="5"/>
        <v>-0.51915751240201358</v>
      </c>
      <c r="AJ31">
        <f t="shared" si="5"/>
        <v>-1.2035228215707499</v>
      </c>
    </row>
    <row r="32" spans="1:36" x14ac:dyDescent="0.25">
      <c r="A32" t="s">
        <v>5</v>
      </c>
      <c r="B32" t="s">
        <v>36</v>
      </c>
      <c r="C32">
        <v>48</v>
      </c>
      <c r="D32" s="1">
        <v>2.2799999999999998</v>
      </c>
      <c r="E32" s="1">
        <f t="shared" si="0"/>
        <v>2.0106347576242314</v>
      </c>
      <c r="F32" s="4">
        <f t="shared" si="1"/>
        <v>1.3545453487869041E-2</v>
      </c>
      <c r="G32">
        <f t="shared" si="2"/>
        <v>6.9282032302755088</v>
      </c>
      <c r="H32">
        <f t="shared" si="3"/>
        <v>-3.4641449172198593E-2</v>
      </c>
      <c r="I32">
        <f t="shared" si="3"/>
        <v>0.56303453602611464</v>
      </c>
      <c r="J32">
        <f t="shared" si="3"/>
        <v>1.2386996639779684</v>
      </c>
      <c r="K32">
        <f t="shared" si="3"/>
        <v>1.1229798501497541</v>
      </c>
      <c r="L32">
        <f t="shared" si="3"/>
        <v>2.1947970015994867</v>
      </c>
      <c r="N32">
        <f>1-[1]!nt_dist($D32,$C32,H32,TRUE)</f>
        <v>1.2416845521676545E-2</v>
      </c>
      <c r="O32">
        <f>1-[1]!nt_dist($D32,$C32,I32,TRUE)</f>
        <v>4.8324072807613305E-2</v>
      </c>
      <c r="P32">
        <f>1-[1]!nt_dist($D32,$C32,J32,TRUE)</f>
        <v>0.1579776342973106</v>
      </c>
      <c r="Q32">
        <f>1-[1]!nt_dist($D32,$C32,K32,TRUE)</f>
        <v>0.13230191275331116</v>
      </c>
      <c r="R32">
        <f>1-[1]!nt_dist($D32,$C32,L32,TRUE)</f>
        <v>0.47159454119065036</v>
      </c>
      <c r="T32">
        <f>1-[1]!nt_dist($E32,$C32,H32,TRUE)</f>
        <v>2.3080368313714961E-2</v>
      </c>
      <c r="U32">
        <f>1-[1]!nt_dist($E32,$C32,I32,TRUE)</f>
        <v>7.9549878579695088E-2</v>
      </c>
      <c r="V32">
        <f>1-[1]!nt_dist($E32,$C32,J32,TRUE)</f>
        <v>0.22784446151901461</v>
      </c>
      <c r="W32">
        <f>1-[1]!nt_dist($E32,$C32,K32,TRUE)</f>
        <v>0.19507113882231364</v>
      </c>
      <c r="X32">
        <f>1-[1]!nt_dist($E32,$C32,L32,TRUE)</f>
        <v>0.57565414497452894</v>
      </c>
      <c r="Z32">
        <f t="shared" si="4"/>
        <v>0.5379829885252797</v>
      </c>
      <c r="AA32">
        <f t="shared" si="4"/>
        <v>0.60746884433269155</v>
      </c>
      <c r="AB32">
        <f t="shared" si="4"/>
        <v>0.69335735985896096</v>
      </c>
      <c r="AC32">
        <f t="shared" si="4"/>
        <v>0.67822392155008793</v>
      </c>
      <c r="AD32">
        <f t="shared" si="4"/>
        <v>0.81923242507272676</v>
      </c>
      <c r="AF32">
        <f t="shared" si="5"/>
        <v>-9.5353533230236098E-2</v>
      </c>
      <c r="AG32">
        <f t="shared" si="5"/>
        <v>-0.27272799755137189</v>
      </c>
      <c r="AH32">
        <f t="shared" si="5"/>
        <v>-0.50538951698472501</v>
      </c>
      <c r="AI32">
        <f t="shared" si="5"/>
        <v>-0.46273802778505818</v>
      </c>
      <c r="AJ32">
        <f t="shared" si="5"/>
        <v>-0.91244378390229319</v>
      </c>
    </row>
    <row r="33" spans="1:36" x14ac:dyDescent="0.25">
      <c r="A33" t="s">
        <v>5</v>
      </c>
      <c r="B33" t="s">
        <v>37</v>
      </c>
      <c r="C33">
        <v>49</v>
      </c>
      <c r="D33" s="1">
        <v>2.13</v>
      </c>
      <c r="E33" s="1">
        <f t="shared" si="0"/>
        <v>2.0095752371292388</v>
      </c>
      <c r="F33" s="4">
        <f t="shared" si="1"/>
        <v>1.9109259127452757E-2</v>
      </c>
      <c r="G33">
        <f t="shared" si="2"/>
        <v>7</v>
      </c>
      <c r="H33">
        <f t="shared" ref="H33:L34" si="6">H$42/SQRT(1-H$42*H$42)*$G33</f>
        <v>-3.5000437508203294E-2</v>
      </c>
      <c r="I33">
        <f t="shared" si="6"/>
        <v>0.56886924664103333</v>
      </c>
      <c r="J33">
        <f t="shared" si="6"/>
        <v>1.2515362727748633</v>
      </c>
      <c r="K33">
        <f t="shared" si="6"/>
        <v>1.1346172578623508</v>
      </c>
      <c r="L33">
        <f t="shared" si="6"/>
        <v>2.2175416194575828</v>
      </c>
      <c r="N33">
        <f>1-[1]!nt_dist($D33,$C33,H33,TRUE)</f>
        <v>1.756974849748183E-2</v>
      </c>
      <c r="O33">
        <f>1-[1]!nt_dist($D33,$C33,I33,TRUE)</f>
        <v>6.4761736794686997E-2</v>
      </c>
      <c r="P33">
        <f>1-[1]!nt_dist($D33,$C33,J33,TRUE)</f>
        <v>0.19814506473333404</v>
      </c>
      <c r="Q33">
        <f>1-[1]!nt_dist($D33,$C33,K33,TRUE)</f>
        <v>0.16787056422383473</v>
      </c>
      <c r="R33">
        <f>1-[1]!nt_dist($D33,$C33,L33,TRUE)</f>
        <v>0.538377298456993</v>
      </c>
      <c r="T33">
        <f>1-[1]!nt_dist($E33,$C33,H33,TRUE)</f>
        <v>2.3060381943495134E-2</v>
      </c>
      <c r="U33">
        <f>1-[1]!nt_dist($E33,$C33,I33,TRUE)</f>
        <v>8.0433933516646072E-2</v>
      </c>
      <c r="V33">
        <f>1-[1]!nt_dist($E33,$C33,J33,TRUE)</f>
        <v>0.23181631492588284</v>
      </c>
      <c r="W33">
        <f>1-[1]!nt_dist($E33,$C33,K33,TRUE)</f>
        <v>0.19835930919372047</v>
      </c>
      <c r="X33">
        <f>1-[1]!nt_dist($E33,$C33,L33,TRUE)</f>
        <v>0.58471873718301781</v>
      </c>
      <c r="Z33">
        <f t="shared" si="4"/>
        <v>0.7619018861236988</v>
      </c>
      <c r="AA33">
        <f t="shared" si="4"/>
        <v>0.80515441634200746</v>
      </c>
      <c r="AB33">
        <f t="shared" si="4"/>
        <v>0.8547503000239034</v>
      </c>
      <c r="AC33">
        <f t="shared" si="4"/>
        <v>0.84629536625321677</v>
      </c>
      <c r="AD33">
        <f t="shared" si="4"/>
        <v>0.92074576068951952</v>
      </c>
      <c r="AF33">
        <f t="shared" si="5"/>
        <v>-0.71243374138128868</v>
      </c>
      <c r="AG33">
        <f t="shared" si="5"/>
        <v>-0.8601775692694259</v>
      </c>
      <c r="AH33">
        <f t="shared" si="5"/>
        <v>-1.0570267046902395</v>
      </c>
      <c r="AI33">
        <f t="shared" si="5"/>
        <v>-1.0206732599400081</v>
      </c>
      <c r="AJ33">
        <f t="shared" si="5"/>
        <v>-1.4101056858816206</v>
      </c>
    </row>
    <row r="34" spans="1:36" x14ac:dyDescent="0.25">
      <c r="A34" t="s">
        <v>5</v>
      </c>
      <c r="B34" t="s">
        <v>38</v>
      </c>
      <c r="C34">
        <v>50</v>
      </c>
      <c r="D34" s="1">
        <v>2.8161524932115154</v>
      </c>
      <c r="E34" s="1">
        <f t="shared" si="0"/>
        <v>2.0085591121007611</v>
      </c>
      <c r="F34" s="4">
        <f t="shared" si="1"/>
        <v>3.4691011666266639E-3</v>
      </c>
      <c r="G34">
        <f t="shared" si="2"/>
        <v>7.0710678118654755</v>
      </c>
      <c r="H34">
        <f t="shared" si="6"/>
        <v>-3.5355781009352202E-2</v>
      </c>
      <c r="I34">
        <f t="shared" si="6"/>
        <v>0.57464471701193898</v>
      </c>
      <c r="J34">
        <f t="shared" si="6"/>
        <v>1.264242550542918</v>
      </c>
      <c r="K34">
        <f t="shared" si="6"/>
        <v>1.1461365101225056</v>
      </c>
      <c r="L34">
        <f t="shared" si="6"/>
        <v>2.2400553095455074</v>
      </c>
      <c r="N34">
        <f>1-[1]!nt_dist($D34,$C34,H34,TRUE)</f>
        <v>3.1294890912031414E-3</v>
      </c>
      <c r="O34">
        <f>1-[1]!nt_dist($D34,$C34,I34,TRUE)</f>
        <v>1.594978578171935E-2</v>
      </c>
      <c r="P34">
        <f>1-[1]!nt_dist($D34,$C34,J34,TRUE)</f>
        <v>6.9308675368392136E-2</v>
      </c>
      <c r="Q34">
        <f>1-[1]!nt_dist($D34,$C34,K34,TRUE)</f>
        <v>5.5380534620746436E-2</v>
      </c>
      <c r="R34">
        <f>1-[1]!nt_dist($D34,$C34,L34,TRUE)</f>
        <v>0.2942975995647038</v>
      </c>
      <c r="T34">
        <f>1-[1]!nt_dist($E34,$C34,H34,TRUE)</f>
        <v>2.3040620064474493E-2</v>
      </c>
      <c r="U34">
        <f>1-[1]!nt_dist($E34,$C34,I34,TRUE)</f>
        <v>8.1315975579879352E-2</v>
      </c>
      <c r="V34">
        <f>1-[1]!nt_dist($E34,$C34,J34,TRUE)</f>
        <v>0.23578404398307184</v>
      </c>
      <c r="W34">
        <f>1-[1]!nt_dist($E34,$C34,K34,TRUE)</f>
        <v>0.20164558256287746</v>
      </c>
      <c r="X34">
        <f>1-[1]!nt_dist($E34,$C34,L34,TRUE)</f>
        <v>0.59364372589016223</v>
      </c>
      <c r="Z34">
        <f t="shared" si="4"/>
        <v>0.13582486419401485</v>
      </c>
      <c r="AA34">
        <f t="shared" si="4"/>
        <v>0.19614578399851271</v>
      </c>
      <c r="AB34">
        <f t="shared" si="4"/>
        <v>0.29394981185990754</v>
      </c>
      <c r="AC34">
        <f t="shared" si="4"/>
        <v>0.27464293497963232</v>
      </c>
      <c r="AD34">
        <f t="shared" si="4"/>
        <v>0.49574784795949423</v>
      </c>
      <c r="AF34">
        <f t="shared" si="5"/>
        <v>1.0992713424759109</v>
      </c>
      <c r="AG34">
        <f t="shared" si="5"/>
        <v>0.85546898386192627</v>
      </c>
      <c r="AH34">
        <f t="shared" si="5"/>
        <v>0.54188225228640163</v>
      </c>
      <c r="AI34">
        <f t="shared" si="5"/>
        <v>0.59883057681632246</v>
      </c>
      <c r="AJ34">
        <f t="shared" si="5"/>
        <v>1.0658766351819992E-2</v>
      </c>
    </row>
    <row r="35" spans="1:36" x14ac:dyDescent="0.25">
      <c r="D35" s="1"/>
      <c r="E35" s="1"/>
      <c r="F35" s="1"/>
    </row>
    <row r="36" spans="1:36" x14ac:dyDescent="0.25">
      <c r="D36" s="1"/>
      <c r="E36" s="1"/>
      <c r="F36" s="1"/>
    </row>
    <row r="37" spans="1:36" x14ac:dyDescent="0.25">
      <c r="D37" s="1"/>
      <c r="E37" s="1"/>
      <c r="F37" s="1"/>
    </row>
    <row r="38" spans="1:36" x14ac:dyDescent="0.25">
      <c r="D38" s="1"/>
      <c r="E38" s="1"/>
      <c r="F38" s="1"/>
    </row>
    <row r="41" spans="1:36" x14ac:dyDescent="0.25">
      <c r="H41" t="s">
        <v>50</v>
      </c>
      <c r="J41" t="s">
        <v>48</v>
      </c>
      <c r="L41" t="s">
        <v>49</v>
      </c>
    </row>
    <row r="42" spans="1:36" x14ac:dyDescent="0.25">
      <c r="H42" s="2">
        <v>-5.0000000000000001E-3</v>
      </c>
      <c r="I42" s="3">
        <v>8.1000000000000003E-2</v>
      </c>
      <c r="J42" s="2">
        <v>0.17599999999999999</v>
      </c>
      <c r="K42" s="3">
        <v>0.16</v>
      </c>
      <c r="L42" s="2">
        <v>0.30199999999999999</v>
      </c>
    </row>
    <row r="45" spans="1:36" x14ac:dyDescent="0.25">
      <c r="AF45">
        <f>SUM(AF1:AF40)</f>
        <v>5.1060915685206689</v>
      </c>
      <c r="AG45">
        <f>SUM(AG1:AG40)</f>
        <v>2.9245036887482869</v>
      </c>
      <c r="AH45">
        <f>SUM(AH1:AH40)</f>
        <v>-1.3747105798425308E-2</v>
      </c>
      <c r="AI45">
        <f>SUM(AI1:AI40)</f>
        <v>0.53033605560068575</v>
      </c>
      <c r="AJ45">
        <f>SUM(AJ1:AJ40)</f>
        <v>-5.1714154581465044</v>
      </c>
    </row>
    <row r="46" spans="1:36" x14ac:dyDescent="0.25">
      <c r="AF46">
        <f>COUNT(AF1:AF40)</f>
        <v>7</v>
      </c>
      <c r="AG46">
        <f>COUNT(AG1:AG40)</f>
        <v>7</v>
      </c>
      <c r="AH46">
        <f>COUNT(AH1:AH40)</f>
        <v>7</v>
      </c>
      <c r="AI46">
        <f>COUNT(AI1:AI40)</f>
        <v>7</v>
      </c>
      <c r="AJ46">
        <f>COUNT(AJ1:AJ40)</f>
        <v>7</v>
      </c>
    </row>
    <row r="47" spans="1:36" x14ac:dyDescent="0.25">
      <c r="AF47">
        <f>SQRT(AF46)</f>
        <v>2.6457513110645907</v>
      </c>
      <c r="AG47">
        <f t="shared" ref="AG47:AJ47" si="7">SQRT(AG46)</f>
        <v>2.6457513110645907</v>
      </c>
      <c r="AH47">
        <f t="shared" si="7"/>
        <v>2.6457513110645907</v>
      </c>
      <c r="AI47">
        <f t="shared" si="7"/>
        <v>2.6457513110645907</v>
      </c>
      <c r="AJ47">
        <f t="shared" si="7"/>
        <v>2.6457513110645907</v>
      </c>
    </row>
    <row r="48" spans="1:36" x14ac:dyDescent="0.25">
      <c r="AF48">
        <f>AF45/AF47</f>
        <v>1.9299212088327731</v>
      </c>
      <c r="AG48">
        <f t="shared" ref="AG48:AJ48" si="8">AG45/AG47</f>
        <v>1.1053584955312874</v>
      </c>
      <c r="AH48">
        <f t="shared" si="8"/>
        <v>-5.1959175985039126E-3</v>
      </c>
      <c r="AI48">
        <f t="shared" si="8"/>
        <v>0.20044818777290541</v>
      </c>
      <c r="AJ48">
        <f t="shared" si="8"/>
        <v>-1.9546113183501148</v>
      </c>
    </row>
    <row r="49" spans="6:36" x14ac:dyDescent="0.25">
      <c r="H49">
        <f>AF49</f>
        <v>0.97319169944793982</v>
      </c>
      <c r="I49">
        <f>AG49</f>
        <v>0.86549785974750959</v>
      </c>
      <c r="J49">
        <f>AH49</f>
        <v>0.49792713811151451</v>
      </c>
      <c r="K49">
        <f>AI49</f>
        <v>0.57943496213263068</v>
      </c>
      <c r="L49">
        <f>AJ49</f>
        <v>2.5314482188485105E-2</v>
      </c>
      <c r="AF49">
        <f>NORMSDIST(AF48)</f>
        <v>0.97319169944793982</v>
      </c>
      <c r="AG49">
        <f t="shared" ref="AG49:AJ49" si="9">NORMSDIST(AG48)</f>
        <v>0.86549785974750959</v>
      </c>
      <c r="AH49">
        <f t="shared" si="9"/>
        <v>0.49792713811151451</v>
      </c>
      <c r="AI49">
        <f t="shared" si="9"/>
        <v>0.57943496213263068</v>
      </c>
      <c r="AJ49">
        <f t="shared" si="9"/>
        <v>2.5314482188485105E-2</v>
      </c>
    </row>
    <row r="51" spans="6:36" x14ac:dyDescent="0.25">
      <c r="H51" s="4">
        <f>H$42/0.375</f>
        <v>-1.3333333333333334E-2</v>
      </c>
      <c r="I51" s="4"/>
      <c r="J51" s="4">
        <f>J$42/0.375</f>
        <v>0.46933333333333332</v>
      </c>
      <c r="K51" s="4"/>
      <c r="L51" s="4">
        <f>L$42/0.375</f>
        <v>0.80533333333333335</v>
      </c>
      <c r="N51">
        <v>0.02</v>
      </c>
      <c r="O51">
        <f>N51*8/(1+7*N51)</f>
        <v>0.14035087719298245</v>
      </c>
      <c r="AA51" s="2"/>
    </row>
    <row r="52" spans="6:36" x14ac:dyDescent="0.25">
      <c r="O52">
        <f>SQRT(O51)</f>
        <v>0.3746343246326776</v>
      </c>
    </row>
    <row r="53" spans="6:36" x14ac:dyDescent="0.25">
      <c r="H53" s="4">
        <f>H$42/0.523</f>
        <v>-9.5602294455066923E-3</v>
      </c>
      <c r="J53" s="4">
        <f>J$42/0.523</f>
        <v>0.33652007648183552</v>
      </c>
      <c r="L53" s="4">
        <f>L$42/0.523</f>
        <v>0.57743785850860418</v>
      </c>
      <c r="N53">
        <v>4.4999999999999998E-2</v>
      </c>
      <c r="O53">
        <f>N53*8/(1+7*N53)</f>
        <v>0.27376425855513309</v>
      </c>
    </row>
    <row r="54" spans="6:36" x14ac:dyDescent="0.25">
      <c r="O54">
        <f>SQRT(O53)</f>
        <v>0.52322486423633685</v>
      </c>
    </row>
    <row r="55" spans="6:36" x14ac:dyDescent="0.25">
      <c r="H55" s="4">
        <f>H$42/0.613</f>
        <v>-8.1566068515497563E-3</v>
      </c>
      <c r="J55" s="4">
        <f>J$42/0.613</f>
        <v>0.28711256117455136</v>
      </c>
      <c r="L55" s="4">
        <f>L$42/0.613</f>
        <v>0.4926590538336052</v>
      </c>
      <c r="N55">
        <v>7.0000000000000007E-2</v>
      </c>
      <c r="O55">
        <f>N55*8/(1+7*N55)</f>
        <v>0.37583892617449666</v>
      </c>
    </row>
    <row r="56" spans="6:36" x14ac:dyDescent="0.25">
      <c r="O56">
        <f>SQRT(O55)</f>
        <v>0.61305703337821404</v>
      </c>
    </row>
    <row r="57" spans="6:36" x14ac:dyDescent="0.25">
      <c r="F57" s="2"/>
    </row>
    <row r="63" spans="6:36" x14ac:dyDescent="0.25">
      <c r="F63" s="2"/>
      <c r="H63" s="2"/>
      <c r="J6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All Effects</vt:lpstr>
      <vt:lpstr>All minus dental</vt:lpstr>
      <vt:lpstr>Attractiveness</vt:lpstr>
      <vt:lpstr>Disease</vt:lpstr>
      <vt:lpstr>Fetal Outcomes</vt:lpstr>
      <vt:lpstr>Psychological</vt:lpstr>
      <vt:lpstr>Reproductive Outcomes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Nick</cp:lastModifiedBy>
  <dcterms:created xsi:type="dcterms:W3CDTF">2015-05-11T03:10:38Z</dcterms:created>
  <dcterms:modified xsi:type="dcterms:W3CDTF">2016-04-01T19:13:34Z</dcterms:modified>
</cp:coreProperties>
</file>